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355" windowHeight="7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<sst xmlns="http://schemas.openxmlformats.org/spreadsheetml/2006/main" count="116" uniqueCount="116">
  <si>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kJ</t>
  </si>
  <si>
    <t>T</t>
  </si>
  <si>
    <t>B</t>
  </si>
  <si>
    <t>S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</si>
  <si>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</si>
  <si>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</si>
  <si>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</si>
  <si>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</si>
  <si>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</si>
  <si>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</si>
  <si>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</si>
  <si>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</si>
  <si>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</si>
  <si>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</si>
  <si>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</si>
  <si>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</si>
  <si>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</si>
  <si>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</si>
  <si>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kJ celkem</t>
  </si>
  <si>
    <t>běh km</t>
  </si>
  <si>
    <t>rotoped km</t>
  </si>
  <si>
    <t>cvičení minut</t>
  </si>
  <si>
    <t>rozdíl kJ</t>
  </si>
  <si>
    <t>tuky g</t>
  </si>
  <si>
    <t>bílkoviny g</t>
  </si>
  <si>
    <t>sacharidy g</t>
  </si>
  <si>
    <t>apetito šunkové</t>
  </si>
  <si>
    <t>bábovka třená</t>
  </si>
  <si>
    <t>brokolice</t>
  </si>
  <si>
    <t>buchty tvarohové Clever</t>
  </si>
  <si>
    <t>cereálie Bona Vita</t>
  </si>
  <si>
    <t>croissant čokoládový</t>
  </si>
  <si>
    <t>cukr</t>
  </si>
  <si>
    <t>čokoláda Milka nebo ledová</t>
  </si>
  <si>
    <t>čokoláda mušle</t>
  </si>
  <si>
    <t>eidam 30%</t>
  </si>
  <si>
    <t>ementál, em. typ</t>
  </si>
  <si>
    <t>farmářská šunka</t>
  </si>
  <si>
    <t>Horácký sýr tvrdý 30%</t>
  </si>
  <si>
    <t>horká čokoláda Emco</t>
  </si>
  <si>
    <t>chléb kmínový</t>
  </si>
  <si>
    <t>chlebíčky u sestry</t>
  </si>
  <si>
    <t>jablko</t>
  </si>
  <si>
    <t>jogurt bílý</t>
  </si>
  <si>
    <t>jogurt Jogobella borůvka</t>
  </si>
  <si>
    <t>jogurt ovocný ostrov</t>
  </si>
  <si>
    <t>kabanos</t>
  </si>
  <si>
    <t>kaiserka cereální</t>
  </si>
  <si>
    <t>kakao na pečení</t>
  </si>
  <si>
    <t>kečup</t>
  </si>
  <si>
    <t>kuřecí šunka</t>
  </si>
  <si>
    <t>Leerdammer tavený sýr</t>
  </si>
  <si>
    <t>lučina</t>
  </si>
  <si>
    <t>mandarinky</t>
  </si>
  <si>
    <t>Marilky oplatky</t>
  </si>
  <si>
    <t>máslo</t>
  </si>
  <si>
    <t>med luční</t>
  </si>
  <si>
    <t>mléko polotučné</t>
  </si>
  <si>
    <t>Mon cheri</t>
  </si>
  <si>
    <t>Muller mix choco balls</t>
  </si>
  <si>
    <t>Muller mix borůvka</t>
  </si>
  <si>
    <t>okurek</t>
  </si>
  <si>
    <t>oplatky Choco Napoli</t>
  </si>
  <si>
    <t>paprika zelená</t>
  </si>
  <si>
    <t>paprika žlutá, červená</t>
  </si>
  <si>
    <t>párty večka</t>
  </si>
  <si>
    <t>poličan</t>
  </si>
  <si>
    <t>pomazánkové máslo</t>
  </si>
  <si>
    <t>pomeranč</t>
  </si>
  <si>
    <t>rajče</t>
  </si>
  <si>
    <t>rohlík bílý</t>
  </si>
  <si>
    <t>rustikální bageta</t>
  </si>
  <si>
    <t>sýrová bulka</t>
  </si>
  <si>
    <t>šlehačka</t>
  </si>
  <si>
    <t>těstoviny Fusilli</t>
  </si>
  <si>
    <t>tiramissu</t>
  </si>
  <si>
    <t>toastový nářez</t>
  </si>
  <si>
    <t>tyčinky slané</t>
  </si>
  <si>
    <t>tvaroh na strouhání</t>
  </si>
  <si>
    <t>večka světlá nebo cereál</t>
  </si>
  <si>
    <t>vejce</t>
  </si>
  <si>
    <t>vepřová šunka</t>
  </si>
  <si>
    <t>zelenina Moravanka</t>
  </si>
  <si>
    <t>zelný salát s kukuřicí</t>
  </si>
  <si>
    <t>bramboračka</t>
  </si>
  <si>
    <t>brambory opékané</t>
  </si>
  <si>
    <t>brambory pečené</t>
  </si>
  <si>
    <t>brambory vařené</t>
  </si>
  <si>
    <t>dušené hovězí maso v kapustě</t>
  </si>
  <si>
    <t>fazolky restované</t>
  </si>
  <si>
    <t>frankfurtská polévka</t>
  </si>
  <si>
    <t>gulášová polévka</t>
  </si>
  <si>
    <t>hovězí nudličky na houbách</t>
  </si>
  <si>
    <t>hovězí pečeně po orien.</t>
  </si>
  <si>
    <t>hovězí polévka s játr. rýží</t>
  </si>
  <si>
    <t>kulajda</t>
  </si>
  <si>
    <t>kuřecí kung pao</t>
  </si>
  <si>
    <t>kuřecí medailonky na grilu</t>
  </si>
  <si>
    <t>kuřecí prsa na žampionech</t>
  </si>
  <si>
    <t>kynutý knedlík meruňkový</t>
  </si>
  <si>
    <t>rýže vařená</t>
  </si>
  <si>
    <t>smažené kuře u sestry</t>
  </si>
  <si>
    <t>vajíčková polévka</t>
  </si>
  <si>
    <t>vepřový kotlet přírodní</t>
  </si>
  <si>
    <t>zapražená polévka s nudlemi</t>
  </si>
  <si>
    <t>zeleninová polévka</t>
  </si>
  <si>
    <t>žampionová polévka</t>
  </si>
  <si>
    <t>průměr</t>
  </si>
  <si>
    <t>dresing</t>
  </si>
  <si>
    <t>fazolová polévka</t>
  </si>
  <si>
    <t>kuřecí prsa s poličanem/sýrem</t>
  </si>
  <si>
    <t>zeleninový talíř</t>
  </si>
  <si>
    <t>tuky kJ</t>
  </si>
  <si>
    <t>bílkoviny kJ</t>
  </si>
  <si>
    <t>sacharidy kJ</t>
  </si>
  <si>
    <t>polévka s játr. knedl u sestry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</si>
</sst>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4" fontId="21" fillId="33" borderId="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21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8.28125" style="1" bestFit="1" customWidth="1"/>
    <col min="2" max="2" width="5.00390625" style="1" bestFit="1" customWidth="1"/>
    <col min="3" max="5" width="4.57421875" style="31" bestFit="1" customWidth="1"/>
    <col min="6" max="7" width="6.00390625" style="0" bestFit="1" customWidth="1"/>
    <col min="8" max="8" width="5.7109375" style="0" bestFit="1" customWidth="1"/>
    <col min="9" max="11" width="6.00390625" style="0" bestFit="1" customWidth="1"/>
    <col min="12" max="14" width="5.7109375" style="0" bestFit="1" customWidth="1"/>
    <col min="15" max="17" width="6.00390625" style="0" bestFit="1" customWidth="1"/>
    <col min="18" max="18" width="5.7109375" style="0" bestFit="1" customWidth="1"/>
    <col min="19" max="19" width="5.7109375" style="27" bestFit="1" customWidth="1"/>
    <col min="20" max="20" width="9.140625" style="1" customWidth="1"/>
  </cols>
  <sheetData>
    <row r="1" spans="2:20" ht="15">
      <c r="B1" s="2" t="s">
        <v>0</v>
      </c>
      <c r="C1" s="18" t="s">
        <v>1</v>
      </c>
      <c r="D1" s="18" t="s">
        <v>2</v>
      </c>
      <c r="E1" s="19" t="s">
        <v>3</v>
      </c>
      <c r="F1" s="4" t="s">
        <v>4</v>
      </c>
      <c r="G1" s="3" t="s">
        <v>5</v>
      </c>
      <c r="H1" s="3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32" t="s">
        <v>17</v>
      </c>
      <c r="T1" s="28" t="s">
        <v>107</v>
      </c>
    </row>
    <row r="2" spans="1:20" ht="15">
      <c r="A2" s="1" t="s">
        <v>18</v>
      </c>
      <c r="B2" s="2"/>
      <c r="C2" s="18"/>
      <c r="D2" s="18"/>
      <c r="E2" s="19"/>
      <c r="F2" s="7">
        <f aca="true" t="shared" si="0" ref="F2:S2">SUMPRODUCT($B$14:$B$9999,F14:F9999)/100</f>
        <v>10030.23</v>
      </c>
      <c r="G2" s="8">
        <f t="shared" si="0"/>
        <v>14632.83</v>
      </c>
      <c r="H2" s="8">
        <f t="shared" si="0"/>
        <v>9414.34</v>
      </c>
      <c r="I2" s="8">
        <f t="shared" si="0"/>
        <v>13925.24</v>
      </c>
      <c r="J2" s="8">
        <f t="shared" si="0"/>
        <v>15481.97</v>
      </c>
      <c r="K2" s="8">
        <f t="shared" si="0"/>
        <v>10325.88</v>
      </c>
      <c r="L2" s="8">
        <f t="shared" si="0"/>
        <v>9497.55</v>
      </c>
      <c r="M2" s="8">
        <f t="shared" si="0"/>
        <v>9051.96</v>
      </c>
      <c r="N2" s="8">
        <f t="shared" si="0"/>
        <v>9097.88</v>
      </c>
      <c r="O2" s="8">
        <f t="shared" si="0"/>
        <v>12500.61</v>
      </c>
      <c r="P2" s="8">
        <f t="shared" si="0"/>
        <v>10838.93</v>
      </c>
      <c r="Q2" s="8">
        <f t="shared" si="0"/>
        <v>12803.17</v>
      </c>
      <c r="R2" s="8">
        <f t="shared" si="0"/>
        <v>9821.66</v>
      </c>
      <c r="S2" s="33">
        <f t="shared" si="0"/>
        <v>12058.51</v>
      </c>
      <c r="T2" s="29">
        <f>AVERAGE(F2:S2)</f>
        <v>11391.48285714286</v>
      </c>
    </row>
    <row r="3" spans="1:20" ht="15">
      <c r="A3" s="1" t="s">
        <v>19</v>
      </c>
      <c r="B3" s="2"/>
      <c r="C3" s="18"/>
      <c r="D3" s="18"/>
      <c r="E3" s="19"/>
      <c r="F3" s="9">
        <v>16.2</v>
      </c>
      <c r="G3" s="10">
        <v>17.5</v>
      </c>
      <c r="H3" s="10">
        <v>18.6</v>
      </c>
      <c r="I3" s="10">
        <v>36.5</v>
      </c>
      <c r="J3" s="10">
        <v>3.6</v>
      </c>
      <c r="K3" s="10">
        <v>8.14</v>
      </c>
      <c r="L3" s="10">
        <v>18.8</v>
      </c>
      <c r="M3" s="10">
        <v>33.73</v>
      </c>
      <c r="N3" s="10">
        <f>6.72+6.71+1.7</f>
        <v>15.129999999999999</v>
      </c>
      <c r="O3" s="10">
        <f>6.77+0.45</f>
        <v>7.22</v>
      </c>
      <c r="P3" s="10">
        <f>27.75+4.88</f>
        <v>32.63</v>
      </c>
      <c r="Q3" s="10">
        <f>9.27+1.14</f>
        <v>10.41</v>
      </c>
      <c r="R3" s="10">
        <f>5.94+0.4+0.8+1.2+3.74+9.85+2.02</f>
        <v>23.95</v>
      </c>
      <c r="S3" s="34">
        <f>10.07+0.627</f>
        <v>10.697000000000001</v>
      </c>
      <c r="T3" s="30"/>
    </row>
    <row r="4" spans="1:20" ht="15">
      <c r="A4" s="1" t="s">
        <v>20</v>
      </c>
      <c r="B4" s="2"/>
      <c r="C4" s="18"/>
      <c r="D4" s="18"/>
      <c r="E4" s="19"/>
      <c r="F4" s="9">
        <v>0</v>
      </c>
      <c r="G4" s="10">
        <v>0</v>
      </c>
      <c r="H4" s="10">
        <v>0</v>
      </c>
      <c r="I4" s="10">
        <v>0</v>
      </c>
      <c r="J4" s="10">
        <v>36.18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34">
        <v>0</v>
      </c>
      <c r="T4" s="30"/>
    </row>
    <row r="5" spans="1:20" ht="15">
      <c r="A5" s="1" t="s">
        <v>21</v>
      </c>
      <c r="B5" s="2"/>
      <c r="C5" s="18"/>
      <c r="D5" s="18"/>
      <c r="E5" s="19"/>
      <c r="F5" s="9">
        <v>0</v>
      </c>
      <c r="G5" s="10">
        <v>0</v>
      </c>
      <c r="H5" s="10">
        <v>0</v>
      </c>
      <c r="I5" s="10">
        <v>0</v>
      </c>
      <c r="J5" s="10">
        <v>7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34">
        <v>0</v>
      </c>
      <c r="T5" s="30"/>
    </row>
    <row r="6" spans="1:20" ht="15">
      <c r="A6" s="1" t="s">
        <v>22</v>
      </c>
      <c r="B6" s="2"/>
      <c r="C6" s="18"/>
      <c r="D6" s="18"/>
      <c r="E6" s="19"/>
      <c r="F6" s="7">
        <f>F2-F3*240-8000</f>
        <v>-1857.7700000000004</v>
      </c>
      <c r="G6" s="11">
        <f>G2-G3*240-8000</f>
        <v>2432.83</v>
      </c>
      <c r="H6" s="11">
        <f>H2-H3*240-8000</f>
        <v>-3049.66</v>
      </c>
      <c r="I6" s="8">
        <f>I2-I3*240-8000</f>
        <v>-2834.76</v>
      </c>
      <c r="J6" s="8">
        <f aca="true" t="shared" si="1" ref="J6:S6">J2-J3*240-8000-J4*47-J5*20</f>
        <v>4777.509999999999</v>
      </c>
      <c r="K6" s="8">
        <f t="shared" si="1"/>
        <v>372.27999999999884</v>
      </c>
      <c r="L6" s="8">
        <f t="shared" si="1"/>
        <v>-3014.4500000000007</v>
      </c>
      <c r="M6" s="8">
        <f t="shared" si="1"/>
        <v>-7043.24</v>
      </c>
      <c r="N6" s="8">
        <f t="shared" si="1"/>
        <v>-2533.3200000000006</v>
      </c>
      <c r="O6" s="8">
        <f t="shared" si="1"/>
        <v>2767.8100000000013</v>
      </c>
      <c r="P6" s="8">
        <f t="shared" si="1"/>
        <v>-4992.27</v>
      </c>
      <c r="Q6" s="8">
        <f t="shared" si="1"/>
        <v>2304.7700000000004</v>
      </c>
      <c r="R6" s="8">
        <f t="shared" si="1"/>
        <v>-3926.34</v>
      </c>
      <c r="S6" s="33">
        <f t="shared" si="1"/>
        <v>1491.2299999999996</v>
      </c>
      <c r="T6" s="29">
        <f aca="true" t="shared" si="2" ref="T6:T12">AVERAGE(F6:S6)</f>
        <v>-1078.9557142857143</v>
      </c>
    </row>
    <row r="7" spans="1:20" ht="15">
      <c r="A7" s="1" t="s">
        <v>112</v>
      </c>
      <c r="B7" s="2"/>
      <c r="C7" s="18"/>
      <c r="D7" s="18"/>
      <c r="E7" s="19"/>
      <c r="F7" s="12">
        <f aca="true" t="shared" si="3" ref="F7:S7">SUMPRODUCT($C$14:$C$9994,F14:F9994)/100*37</f>
        <v>4091.6080000000006</v>
      </c>
      <c r="G7" s="6">
        <f t="shared" si="3"/>
        <v>5194.429999999999</v>
      </c>
      <c r="H7" s="6">
        <f t="shared" si="3"/>
        <v>2709.14</v>
      </c>
      <c r="I7" s="6">
        <f t="shared" si="3"/>
        <v>4220.812000000001</v>
      </c>
      <c r="J7" s="6">
        <f t="shared" si="3"/>
        <v>7147.549000000001</v>
      </c>
      <c r="K7" s="6">
        <f t="shared" si="3"/>
        <v>2259.812</v>
      </c>
      <c r="L7" s="6">
        <f t="shared" si="3"/>
        <v>2962.479</v>
      </c>
      <c r="M7" s="6">
        <f t="shared" si="3"/>
        <v>1771.745</v>
      </c>
      <c r="N7" s="6">
        <f t="shared" si="3"/>
        <v>2653.3810000000003</v>
      </c>
      <c r="O7" s="6">
        <f t="shared" si="3"/>
        <v>2736.8529999999996</v>
      </c>
      <c r="P7" s="6">
        <f t="shared" si="3"/>
        <v>3816.402</v>
      </c>
      <c r="Q7" s="6">
        <f t="shared" si="3"/>
        <v>4594.734</v>
      </c>
      <c r="R7" s="6">
        <f t="shared" si="3"/>
        <v>3297.402999999999</v>
      </c>
      <c r="S7" s="35">
        <f t="shared" si="3"/>
        <v>4032.667</v>
      </c>
      <c r="T7" s="29">
        <f t="shared" si="2"/>
        <v>3677.786785714286</v>
      </c>
    </row>
    <row r="8" spans="1:20" ht="15">
      <c r="A8" s="1" t="s">
        <v>113</v>
      </c>
      <c r="B8" s="2"/>
      <c r="C8" s="18"/>
      <c r="D8" s="18"/>
      <c r="E8" s="19"/>
      <c r="F8" s="12">
        <f aca="true" t="shared" si="4" ref="F8:S8">SUMPRODUCT($D$14:$D$9994,F14:F9994)/100*17</f>
        <v>1692.1119999999999</v>
      </c>
      <c r="G8" s="6">
        <f t="shared" si="4"/>
        <v>2669.8840000000005</v>
      </c>
      <c r="H8" s="6">
        <f t="shared" si="4"/>
        <v>1545.6059999999998</v>
      </c>
      <c r="I8" s="6">
        <f t="shared" si="4"/>
        <v>1893.256</v>
      </c>
      <c r="J8" s="6">
        <f t="shared" si="4"/>
        <v>1744.3529999999998</v>
      </c>
      <c r="K8" s="6">
        <f t="shared" si="4"/>
        <v>1447.4479999999999</v>
      </c>
      <c r="L8" s="6">
        <f t="shared" si="4"/>
        <v>1751.9350000000002</v>
      </c>
      <c r="M8" s="6">
        <f t="shared" si="4"/>
        <v>1923.584</v>
      </c>
      <c r="N8" s="6">
        <f t="shared" si="4"/>
        <v>1622.497</v>
      </c>
      <c r="O8" s="6">
        <f t="shared" si="4"/>
        <v>1553.1879999999999</v>
      </c>
      <c r="P8" s="6">
        <f t="shared" si="4"/>
        <v>1579.147</v>
      </c>
      <c r="Q8" s="6">
        <f t="shared" si="4"/>
        <v>1902.9460000000004</v>
      </c>
      <c r="R8" s="6">
        <f t="shared" si="4"/>
        <v>1579.7759999999998</v>
      </c>
      <c r="S8" s="35">
        <f t="shared" si="4"/>
        <v>1748.5519999999997</v>
      </c>
      <c r="T8" s="29">
        <f t="shared" si="2"/>
        <v>1761.0202857142854</v>
      </c>
    </row>
    <row r="9" spans="1:20" ht="15">
      <c r="A9" s="1" t="s">
        <v>114</v>
      </c>
      <c r="B9" s="2"/>
      <c r="C9" s="18"/>
      <c r="D9" s="18"/>
      <c r="E9" s="19"/>
      <c r="F9" s="12">
        <f aca="true" t="shared" si="5" ref="F9:S9">SUMPRODUCT($E$14:$E$9994,F14:F9994)/100*17</f>
        <v>4174.707</v>
      </c>
      <c r="G9" s="6">
        <f t="shared" si="5"/>
        <v>6736.794</v>
      </c>
      <c r="H9" s="6">
        <f t="shared" si="5"/>
        <v>5235.456</v>
      </c>
      <c r="I9" s="6">
        <f t="shared" si="5"/>
        <v>7654.913</v>
      </c>
      <c r="J9" s="6">
        <f t="shared" si="5"/>
        <v>6587.7210000000005</v>
      </c>
      <c r="K9" s="6">
        <f t="shared" si="5"/>
        <v>6591.087000000001</v>
      </c>
      <c r="L9" s="6">
        <f t="shared" si="5"/>
        <v>4736.914</v>
      </c>
      <c r="M9" s="6">
        <f t="shared" si="5"/>
        <v>5321.340000000001</v>
      </c>
      <c r="N9" s="6">
        <f t="shared" si="5"/>
        <v>4808.9090000000015</v>
      </c>
      <c r="O9" s="6">
        <f t="shared" si="5"/>
        <v>8056.47</v>
      </c>
      <c r="P9" s="6">
        <f t="shared" si="5"/>
        <v>5325.1990000000005</v>
      </c>
      <c r="Q9" s="6">
        <f t="shared" si="5"/>
        <v>6281.432</v>
      </c>
      <c r="R9" s="6">
        <f t="shared" si="5"/>
        <v>4942.715999999999</v>
      </c>
      <c r="S9" s="35">
        <f t="shared" si="5"/>
        <v>6133.9400000000005</v>
      </c>
      <c r="T9" s="29">
        <f t="shared" si="2"/>
        <v>5899.114142857143</v>
      </c>
    </row>
    <row r="10" spans="1:20" ht="15">
      <c r="A10" s="1" t="s">
        <v>23</v>
      </c>
      <c r="B10" s="2"/>
      <c r="C10" s="18"/>
      <c r="D10" s="18"/>
      <c r="E10" s="19"/>
      <c r="F10" s="36">
        <f aca="true" t="shared" si="6" ref="F10:S10">F7/37</f>
        <v>110.58400000000002</v>
      </c>
      <c r="G10" s="37">
        <f t="shared" si="6"/>
        <v>140.39</v>
      </c>
      <c r="H10" s="37">
        <f t="shared" si="6"/>
        <v>73.22</v>
      </c>
      <c r="I10" s="6">
        <f t="shared" si="6"/>
        <v>114.07600000000002</v>
      </c>
      <c r="J10" s="6">
        <f t="shared" si="6"/>
        <v>193.17700000000002</v>
      </c>
      <c r="K10" s="6">
        <f t="shared" si="6"/>
        <v>61.076</v>
      </c>
      <c r="L10" s="6">
        <f t="shared" si="6"/>
        <v>80.067</v>
      </c>
      <c r="M10" s="6">
        <f t="shared" si="6"/>
        <v>47.885</v>
      </c>
      <c r="N10" s="6">
        <f t="shared" si="6"/>
        <v>71.71300000000001</v>
      </c>
      <c r="O10" s="6">
        <f t="shared" si="6"/>
        <v>73.969</v>
      </c>
      <c r="P10" s="6">
        <f t="shared" si="6"/>
        <v>103.146</v>
      </c>
      <c r="Q10" s="6">
        <f t="shared" si="6"/>
        <v>124.18200000000002</v>
      </c>
      <c r="R10" s="6">
        <f t="shared" si="6"/>
        <v>89.11899999999997</v>
      </c>
      <c r="S10" s="35">
        <f t="shared" si="6"/>
        <v>108.991</v>
      </c>
      <c r="T10" s="29">
        <f t="shared" si="2"/>
        <v>99.39964285714284</v>
      </c>
    </row>
    <row r="11" spans="1:20" ht="15">
      <c r="A11" s="1" t="s">
        <v>24</v>
      </c>
      <c r="B11" s="2"/>
      <c r="C11" s="18"/>
      <c r="D11" s="18"/>
      <c r="E11" s="19"/>
      <c r="F11" s="36">
        <f aca="true" t="shared" si="7" ref="F11:S11">F8/17</f>
        <v>99.53599999999999</v>
      </c>
      <c r="G11" s="37">
        <f t="shared" si="7"/>
        <v>157.05200000000002</v>
      </c>
      <c r="H11" s="37">
        <f t="shared" si="7"/>
        <v>90.91799999999999</v>
      </c>
      <c r="I11" s="6">
        <f t="shared" si="7"/>
        <v>111.36800000000001</v>
      </c>
      <c r="J11" s="6">
        <f t="shared" si="7"/>
        <v>102.609</v>
      </c>
      <c r="K11" s="6">
        <f t="shared" si="7"/>
        <v>85.14399999999999</v>
      </c>
      <c r="L11" s="6">
        <f t="shared" si="7"/>
        <v>103.055</v>
      </c>
      <c r="M11" s="6">
        <f t="shared" si="7"/>
        <v>113.152</v>
      </c>
      <c r="N11" s="6">
        <f t="shared" si="7"/>
        <v>95.441</v>
      </c>
      <c r="O11" s="6">
        <f t="shared" si="7"/>
        <v>91.36399999999999</v>
      </c>
      <c r="P11" s="6">
        <f t="shared" si="7"/>
        <v>92.89099999999999</v>
      </c>
      <c r="Q11" s="6">
        <f t="shared" si="7"/>
        <v>111.93800000000002</v>
      </c>
      <c r="R11" s="6">
        <f t="shared" si="7"/>
        <v>92.928</v>
      </c>
      <c r="S11" s="35">
        <f t="shared" si="7"/>
        <v>102.85599999999998</v>
      </c>
      <c r="T11" s="29">
        <f t="shared" si="2"/>
        <v>103.58942857142858</v>
      </c>
    </row>
    <row r="12" spans="1:20" ht="15">
      <c r="A12" s="1" t="s">
        <v>25</v>
      </c>
      <c r="B12" s="2"/>
      <c r="C12" s="18"/>
      <c r="D12" s="18"/>
      <c r="E12" s="19"/>
      <c r="F12" s="36">
        <f aca="true" t="shared" si="8" ref="F12:S12">F9/17</f>
        <v>245.57100000000003</v>
      </c>
      <c r="G12" s="37">
        <f t="shared" si="8"/>
        <v>396.282</v>
      </c>
      <c r="H12" s="37">
        <f t="shared" si="8"/>
        <v>307.968</v>
      </c>
      <c r="I12" s="6">
        <f t="shared" si="8"/>
        <v>450.289</v>
      </c>
      <c r="J12" s="6">
        <f t="shared" si="8"/>
        <v>387.51300000000003</v>
      </c>
      <c r="K12" s="6">
        <f t="shared" si="8"/>
        <v>387.71100000000007</v>
      </c>
      <c r="L12" s="6">
        <f t="shared" si="8"/>
        <v>278.642</v>
      </c>
      <c r="M12" s="6">
        <f t="shared" si="8"/>
        <v>313.02000000000004</v>
      </c>
      <c r="N12" s="6">
        <f t="shared" si="8"/>
        <v>282.87700000000007</v>
      </c>
      <c r="O12" s="6">
        <f t="shared" si="8"/>
        <v>473.91</v>
      </c>
      <c r="P12" s="6">
        <f t="shared" si="8"/>
        <v>313.247</v>
      </c>
      <c r="Q12" s="6">
        <f t="shared" si="8"/>
        <v>369.496</v>
      </c>
      <c r="R12" s="6">
        <f t="shared" si="8"/>
        <v>290.748</v>
      </c>
      <c r="S12" s="35">
        <f t="shared" si="8"/>
        <v>360.82000000000005</v>
      </c>
      <c r="T12" s="29">
        <f t="shared" si="2"/>
        <v>347.0067142857142</v>
      </c>
    </row>
    <row r="13" spans="2:19" ht="15">
      <c r="B13" s="2"/>
      <c r="C13" s="18"/>
      <c r="D13" s="18"/>
      <c r="E13" s="19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1:19" ht="15">
      <c r="A14" s="1" t="s">
        <v>26</v>
      </c>
      <c r="B14" s="15">
        <v>911</v>
      </c>
      <c r="C14" s="20">
        <v>16.8</v>
      </c>
      <c r="D14" s="20">
        <v>10.5</v>
      </c>
      <c r="E14" s="21">
        <v>5</v>
      </c>
      <c r="F14" s="13"/>
      <c r="G14" s="14"/>
      <c r="H14" s="14"/>
      <c r="I14" s="14"/>
      <c r="J14" s="14"/>
      <c r="K14" s="14"/>
      <c r="L14" s="14"/>
      <c r="M14" s="14"/>
      <c r="N14" s="14"/>
      <c r="O14" s="14">
        <v>15</v>
      </c>
      <c r="P14" s="14"/>
      <c r="Q14" s="14"/>
      <c r="R14" s="14"/>
      <c r="S14" s="38"/>
    </row>
    <row r="15" spans="1:19" ht="15">
      <c r="A15" s="1" t="s">
        <v>27</v>
      </c>
      <c r="B15" s="15">
        <v>1905</v>
      </c>
      <c r="C15" s="20">
        <v>25</v>
      </c>
      <c r="D15" s="20">
        <v>5.8</v>
      </c>
      <c r="E15" s="21">
        <v>52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>
        <v>40</v>
      </c>
      <c r="Q15" s="14">
        <v>35</v>
      </c>
      <c r="R15" s="14"/>
      <c r="S15" s="38"/>
    </row>
    <row r="16" spans="1:19" ht="15">
      <c r="A16" s="1" t="s">
        <v>28</v>
      </c>
      <c r="B16" s="15">
        <v>138</v>
      </c>
      <c r="C16" s="20">
        <v>0.9</v>
      </c>
      <c r="D16" s="20">
        <v>4.4</v>
      </c>
      <c r="E16" s="21">
        <v>2.9</v>
      </c>
      <c r="F16" s="13"/>
      <c r="G16" s="14"/>
      <c r="H16" s="14">
        <v>184</v>
      </c>
      <c r="I16" s="14"/>
      <c r="J16" s="14"/>
      <c r="K16" s="14"/>
      <c r="L16" s="14">
        <v>170</v>
      </c>
      <c r="M16" s="14"/>
      <c r="N16" s="14"/>
      <c r="O16" s="14"/>
      <c r="P16" s="14"/>
      <c r="Q16" s="14"/>
      <c r="R16" s="14"/>
      <c r="S16" s="38"/>
    </row>
    <row r="17" spans="1:19" ht="15">
      <c r="A17" s="1" t="s">
        <v>29</v>
      </c>
      <c r="B17" s="15">
        <v>1548</v>
      </c>
      <c r="C17" s="20">
        <v>12.3</v>
      </c>
      <c r="D17" s="20">
        <v>11.3</v>
      </c>
      <c r="E17" s="21">
        <v>53</v>
      </c>
      <c r="F17" s="13"/>
      <c r="G17" s="14"/>
      <c r="H17" s="14"/>
      <c r="I17" s="14"/>
      <c r="J17" s="14">
        <v>42</v>
      </c>
      <c r="K17" s="14"/>
      <c r="L17" s="14"/>
      <c r="M17" s="14"/>
      <c r="N17" s="14"/>
      <c r="O17" s="14"/>
      <c r="P17" s="14">
        <v>42</v>
      </c>
      <c r="Q17" s="14"/>
      <c r="R17" s="14"/>
      <c r="S17" s="38"/>
    </row>
    <row r="18" spans="1:19" ht="15">
      <c r="A18" s="1" t="s">
        <v>30</v>
      </c>
      <c r="B18" s="15">
        <v>1944</v>
      </c>
      <c r="C18" s="20">
        <v>17.2</v>
      </c>
      <c r="D18" s="20">
        <v>7</v>
      </c>
      <c r="E18" s="21">
        <v>72.8</v>
      </c>
      <c r="F18" s="13">
        <v>43</v>
      </c>
      <c r="G18" s="14">
        <v>129</v>
      </c>
      <c r="H18" s="14">
        <v>43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8"/>
    </row>
    <row r="19" spans="1:19" ht="15">
      <c r="A19" s="1" t="s">
        <v>31</v>
      </c>
      <c r="B19" s="15">
        <v>1710</v>
      </c>
      <c r="C19" s="20">
        <v>26</v>
      </c>
      <c r="D19" s="20">
        <v>5.3</v>
      </c>
      <c r="E19" s="21">
        <v>38</v>
      </c>
      <c r="F19" s="13"/>
      <c r="G19" s="14"/>
      <c r="H19" s="14">
        <v>60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8"/>
    </row>
    <row r="20" spans="1:19" ht="15">
      <c r="A20" s="1" t="s">
        <v>32</v>
      </c>
      <c r="B20" s="15">
        <v>1692</v>
      </c>
      <c r="C20" s="20">
        <v>0</v>
      </c>
      <c r="D20" s="20">
        <v>0</v>
      </c>
      <c r="E20" s="21">
        <v>99.5</v>
      </c>
      <c r="F20" s="13"/>
      <c r="G20" s="14"/>
      <c r="H20" s="14"/>
      <c r="I20" s="14">
        <v>23</v>
      </c>
      <c r="J20" s="14">
        <v>50</v>
      </c>
      <c r="K20" s="14"/>
      <c r="L20" s="14"/>
      <c r="M20" s="14"/>
      <c r="N20" s="14"/>
      <c r="O20" s="14">
        <v>44</v>
      </c>
      <c r="P20" s="14">
        <v>45</v>
      </c>
      <c r="Q20" s="14">
        <v>40</v>
      </c>
      <c r="R20" s="14"/>
      <c r="S20" s="38"/>
    </row>
    <row r="21" spans="1:19" ht="15">
      <c r="A21" s="1" t="s">
        <v>33</v>
      </c>
      <c r="B21" s="15">
        <v>2210</v>
      </c>
      <c r="C21" s="20">
        <v>29.5</v>
      </c>
      <c r="D21" s="20">
        <v>6.6</v>
      </c>
      <c r="E21" s="21">
        <v>58.5</v>
      </c>
      <c r="F21" s="13"/>
      <c r="G21" s="14"/>
      <c r="H21" s="14"/>
      <c r="I21" s="14"/>
      <c r="J21" s="14">
        <v>10</v>
      </c>
      <c r="K21" s="14"/>
      <c r="L21" s="14"/>
      <c r="M21" s="14"/>
      <c r="N21" s="14"/>
      <c r="O21" s="14"/>
      <c r="P21" s="14">
        <v>22</v>
      </c>
      <c r="Q21" s="14">
        <v>14</v>
      </c>
      <c r="R21" s="14"/>
      <c r="S21" s="38"/>
    </row>
    <row r="22" spans="1:19" ht="15">
      <c r="A22" s="1" t="s">
        <v>34</v>
      </c>
      <c r="B22" s="15">
        <v>2210</v>
      </c>
      <c r="C22" s="20">
        <v>29.5</v>
      </c>
      <c r="D22" s="20">
        <v>6.6</v>
      </c>
      <c r="E22" s="21">
        <v>58.5</v>
      </c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41</v>
      </c>
      <c r="R22" s="14">
        <v>81</v>
      </c>
      <c r="S22" s="38">
        <v>125</v>
      </c>
    </row>
    <row r="23" spans="1:19" ht="15">
      <c r="A23" s="1" t="s">
        <v>35</v>
      </c>
      <c r="B23" s="15">
        <v>1091</v>
      </c>
      <c r="C23" s="20">
        <v>15</v>
      </c>
      <c r="D23" s="20">
        <v>30</v>
      </c>
      <c r="E23" s="21">
        <v>1.5</v>
      </c>
      <c r="F23" s="13">
        <v>59</v>
      </c>
      <c r="G23" s="14">
        <v>26</v>
      </c>
      <c r="H23" s="14">
        <v>50</v>
      </c>
      <c r="I23" s="14">
        <v>46</v>
      </c>
      <c r="J23" s="14"/>
      <c r="K23" s="14"/>
      <c r="L23" s="14">
        <v>29</v>
      </c>
      <c r="M23" s="14">
        <v>40</v>
      </c>
      <c r="N23" s="14">
        <v>27</v>
      </c>
      <c r="O23" s="14">
        <v>34</v>
      </c>
      <c r="P23" s="14">
        <v>99</v>
      </c>
      <c r="Q23" s="14">
        <v>25</v>
      </c>
      <c r="R23" s="14"/>
      <c r="S23" s="38"/>
    </row>
    <row r="24" spans="1:19" ht="15">
      <c r="A24" s="1" t="s">
        <v>36</v>
      </c>
      <c r="B24" s="15">
        <v>1622</v>
      </c>
      <c r="C24" s="20">
        <v>28.4</v>
      </c>
      <c r="D24" s="20">
        <v>28.2</v>
      </c>
      <c r="E24" s="21">
        <v>2.3</v>
      </c>
      <c r="F24" s="13"/>
      <c r="G24" s="14">
        <v>100</v>
      </c>
      <c r="H24" s="14"/>
      <c r="I24" s="14">
        <v>26</v>
      </c>
      <c r="J24" s="14"/>
      <c r="K24" s="14">
        <v>60</v>
      </c>
      <c r="L24" s="14">
        <v>67</v>
      </c>
      <c r="M24" s="14"/>
      <c r="N24" s="14"/>
      <c r="O24" s="14"/>
      <c r="P24" s="14"/>
      <c r="Q24" s="14"/>
      <c r="R24" s="14"/>
      <c r="S24" s="38"/>
    </row>
    <row r="25" spans="1:19" ht="15">
      <c r="A25" s="1" t="s">
        <v>37</v>
      </c>
      <c r="B25" s="15">
        <v>878</v>
      </c>
      <c r="C25" s="20">
        <v>16</v>
      </c>
      <c r="D25" s="20">
        <v>16</v>
      </c>
      <c r="E25" s="21">
        <v>0.8</v>
      </c>
      <c r="F25" s="13"/>
      <c r="G25" s="14"/>
      <c r="H25" s="14"/>
      <c r="I25" s="14"/>
      <c r="J25" s="14"/>
      <c r="K25" s="14">
        <v>80</v>
      </c>
      <c r="L25" s="14"/>
      <c r="M25" s="14"/>
      <c r="N25" s="14"/>
      <c r="O25" s="14"/>
      <c r="P25" s="14"/>
      <c r="Q25" s="14"/>
      <c r="R25" s="14"/>
      <c r="S25" s="38"/>
    </row>
    <row r="26" spans="1:19" ht="15">
      <c r="A26" s="1" t="s">
        <v>38</v>
      </c>
      <c r="B26" s="15">
        <v>1091</v>
      </c>
      <c r="C26" s="20">
        <v>15</v>
      </c>
      <c r="D26" s="20">
        <v>30</v>
      </c>
      <c r="E26" s="21">
        <v>1.5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80</v>
      </c>
      <c r="R26" s="14">
        <v>109</v>
      </c>
      <c r="S26" s="38">
        <v>84</v>
      </c>
    </row>
    <row r="27" spans="1:19" ht="15">
      <c r="A27" s="1" t="s">
        <v>39</v>
      </c>
      <c r="B27" s="15">
        <v>1747</v>
      </c>
      <c r="C27" s="20">
        <v>7.6</v>
      </c>
      <c r="D27" s="20">
        <v>5.8</v>
      </c>
      <c r="E27" s="21">
        <v>80.4</v>
      </c>
      <c r="F27" s="13"/>
      <c r="G27" s="14"/>
      <c r="H27" s="14"/>
      <c r="I27" s="14">
        <v>20</v>
      </c>
      <c r="J27" s="14">
        <v>23</v>
      </c>
      <c r="K27" s="14">
        <v>38</v>
      </c>
      <c r="L27" s="14">
        <v>20</v>
      </c>
      <c r="M27" s="14">
        <v>33</v>
      </c>
      <c r="N27" s="14">
        <v>18</v>
      </c>
      <c r="O27" s="14">
        <v>20</v>
      </c>
      <c r="P27" s="14">
        <v>39</v>
      </c>
      <c r="Q27" s="14">
        <v>19</v>
      </c>
      <c r="R27" s="14">
        <v>19</v>
      </c>
      <c r="S27" s="38">
        <v>18</v>
      </c>
    </row>
    <row r="28" spans="1:19" ht="15">
      <c r="A28" s="1" t="s">
        <v>40</v>
      </c>
      <c r="B28" s="15">
        <v>1020</v>
      </c>
      <c r="C28" s="20">
        <v>1</v>
      </c>
      <c r="D28" s="20">
        <v>8</v>
      </c>
      <c r="E28" s="21">
        <v>50</v>
      </c>
      <c r="F28" s="13"/>
      <c r="G28" s="14"/>
      <c r="H28" s="14"/>
      <c r="I28" s="14"/>
      <c r="J28" s="14"/>
      <c r="K28" s="14"/>
      <c r="L28" s="14"/>
      <c r="M28" s="14"/>
      <c r="N28" s="14">
        <v>166</v>
      </c>
      <c r="O28" s="14">
        <v>104</v>
      </c>
      <c r="P28" s="14"/>
      <c r="Q28" s="14"/>
      <c r="R28" s="14"/>
      <c r="S28" s="38">
        <v>25</v>
      </c>
    </row>
    <row r="29" spans="1:19" ht="15">
      <c r="A29" s="1" t="s">
        <v>41</v>
      </c>
      <c r="B29" s="15">
        <v>1520</v>
      </c>
      <c r="C29" s="20">
        <v>25</v>
      </c>
      <c r="D29" s="20">
        <v>10</v>
      </c>
      <c r="E29" s="21">
        <v>25</v>
      </c>
      <c r="F29" s="13"/>
      <c r="G29" s="14"/>
      <c r="H29" s="14"/>
      <c r="I29" s="14"/>
      <c r="J29" s="14">
        <v>100</v>
      </c>
      <c r="K29" s="14"/>
      <c r="L29" s="14"/>
      <c r="M29" s="14"/>
      <c r="N29" s="14"/>
      <c r="O29" s="14"/>
      <c r="P29" s="14"/>
      <c r="Q29" s="14"/>
      <c r="R29" s="14"/>
      <c r="S29" s="38"/>
    </row>
    <row r="30" spans="1:19" ht="15">
      <c r="A30" s="1" t="s">
        <v>42</v>
      </c>
      <c r="B30" s="15">
        <v>260</v>
      </c>
      <c r="C30" s="20">
        <v>0</v>
      </c>
      <c r="D30" s="20">
        <v>0</v>
      </c>
      <c r="E30" s="21">
        <v>14</v>
      </c>
      <c r="F30" s="13">
        <v>166</v>
      </c>
      <c r="G30" s="14">
        <v>143</v>
      </c>
      <c r="H30" s="14"/>
      <c r="I30" s="14">
        <v>182</v>
      </c>
      <c r="J30" s="14"/>
      <c r="K30" s="14"/>
      <c r="L30" s="14">
        <v>146</v>
      </c>
      <c r="M30" s="14">
        <v>189</v>
      </c>
      <c r="N30" s="14"/>
      <c r="O30" s="14">
        <v>166</v>
      </c>
      <c r="P30" s="14"/>
      <c r="Q30" s="14"/>
      <c r="R30" s="14"/>
      <c r="S30" s="38">
        <v>141</v>
      </c>
    </row>
    <row r="31" spans="1:19" ht="15">
      <c r="A31" s="1" t="s">
        <v>43</v>
      </c>
      <c r="B31" s="15">
        <v>273</v>
      </c>
      <c r="C31" s="20">
        <v>3</v>
      </c>
      <c r="D31" s="20">
        <v>4.7</v>
      </c>
      <c r="E31" s="21">
        <v>4.8</v>
      </c>
      <c r="F31" s="13"/>
      <c r="G31" s="14">
        <v>175</v>
      </c>
      <c r="H31" s="14">
        <v>175</v>
      </c>
      <c r="I31" s="14"/>
      <c r="J31" s="14"/>
      <c r="K31" s="14"/>
      <c r="L31" s="14"/>
      <c r="M31" s="14">
        <v>175</v>
      </c>
      <c r="N31" s="14">
        <v>175</v>
      </c>
      <c r="O31" s="14"/>
      <c r="P31" s="14"/>
      <c r="Q31" s="14"/>
      <c r="R31" s="14"/>
      <c r="S31" s="38"/>
    </row>
    <row r="32" spans="1:19" ht="15">
      <c r="A32" s="1" t="s">
        <v>44</v>
      </c>
      <c r="B32" s="15">
        <v>405</v>
      </c>
      <c r="C32" s="20">
        <v>2.5</v>
      </c>
      <c r="D32" s="20">
        <v>3.5</v>
      </c>
      <c r="E32" s="21">
        <v>14.8</v>
      </c>
      <c r="F32" s="13"/>
      <c r="G32" s="14"/>
      <c r="H32" s="14"/>
      <c r="I32" s="14"/>
      <c r="J32" s="14"/>
      <c r="K32" s="14"/>
      <c r="L32" s="14"/>
      <c r="M32" s="14"/>
      <c r="N32" s="14"/>
      <c r="O32" s="14">
        <v>150</v>
      </c>
      <c r="P32" s="14"/>
      <c r="Q32" s="14">
        <v>150</v>
      </c>
      <c r="R32" s="14"/>
      <c r="S32" s="38">
        <v>150</v>
      </c>
    </row>
    <row r="33" spans="1:19" ht="15">
      <c r="A33" s="1" t="s">
        <v>45</v>
      </c>
      <c r="B33" s="15">
        <v>460</v>
      </c>
      <c r="C33" s="20">
        <v>2.2</v>
      </c>
      <c r="D33" s="20">
        <v>3.7</v>
      </c>
      <c r="E33" s="21">
        <v>18.5</v>
      </c>
      <c r="F33" s="13"/>
      <c r="G33" s="14">
        <v>150</v>
      </c>
      <c r="H33" s="14"/>
      <c r="I33" s="14"/>
      <c r="J33" s="14"/>
      <c r="K33" s="14">
        <v>150</v>
      </c>
      <c r="L33" s="14"/>
      <c r="M33" s="14"/>
      <c r="N33" s="14">
        <v>150</v>
      </c>
      <c r="O33" s="14"/>
      <c r="P33" s="14"/>
      <c r="Q33" s="14"/>
      <c r="R33" s="14">
        <v>150</v>
      </c>
      <c r="S33" s="38"/>
    </row>
    <row r="34" spans="1:19" ht="15">
      <c r="A34" s="1" t="s">
        <v>46</v>
      </c>
      <c r="B34" s="15">
        <v>1233</v>
      </c>
      <c r="C34" s="20">
        <v>26.3</v>
      </c>
      <c r="D34" s="20">
        <v>12.8</v>
      </c>
      <c r="E34" s="21">
        <v>1.8</v>
      </c>
      <c r="F34" s="13"/>
      <c r="G34" s="14"/>
      <c r="H34" s="14"/>
      <c r="I34" s="14"/>
      <c r="J34" s="14"/>
      <c r="K34" s="14"/>
      <c r="L34" s="14"/>
      <c r="M34" s="14"/>
      <c r="N34" s="14"/>
      <c r="O34" s="14">
        <v>10</v>
      </c>
      <c r="P34" s="14"/>
      <c r="Q34" s="14"/>
      <c r="R34" s="14"/>
      <c r="S34" s="38"/>
    </row>
    <row r="35" spans="1:19" ht="15">
      <c r="A35" s="1" t="s">
        <v>47</v>
      </c>
      <c r="B35" s="15">
        <v>1220</v>
      </c>
      <c r="C35" s="20">
        <v>2</v>
      </c>
      <c r="D35" s="20">
        <v>12</v>
      </c>
      <c r="E35" s="21">
        <v>55</v>
      </c>
      <c r="F35" s="13"/>
      <c r="G35" s="14">
        <v>111</v>
      </c>
      <c r="H35" s="14"/>
      <c r="I35" s="14"/>
      <c r="J35" s="14">
        <v>52</v>
      </c>
      <c r="K35" s="14"/>
      <c r="L35" s="14"/>
      <c r="M35" s="14"/>
      <c r="N35" s="14"/>
      <c r="O35" s="14"/>
      <c r="P35" s="14"/>
      <c r="Q35" s="14">
        <v>54</v>
      </c>
      <c r="R35" s="14">
        <v>52</v>
      </c>
      <c r="S35" s="38"/>
    </row>
    <row r="36" spans="1:19" ht="15">
      <c r="A36" s="1" t="s">
        <v>48</v>
      </c>
      <c r="B36" s="15">
        <v>1639</v>
      </c>
      <c r="C36" s="20">
        <v>11.2</v>
      </c>
      <c r="D36" s="20">
        <v>26.7</v>
      </c>
      <c r="E36" s="21">
        <v>45.3</v>
      </c>
      <c r="F36" s="13">
        <v>6</v>
      </c>
      <c r="G36" s="14">
        <v>10</v>
      </c>
      <c r="H36" s="14">
        <v>9</v>
      </c>
      <c r="I36" s="14">
        <v>8</v>
      </c>
      <c r="J36" s="14">
        <v>5</v>
      </c>
      <c r="K36" s="14"/>
      <c r="L36" s="14"/>
      <c r="M36" s="14"/>
      <c r="N36" s="14"/>
      <c r="O36" s="14">
        <v>5</v>
      </c>
      <c r="P36" s="14"/>
      <c r="Q36" s="14"/>
      <c r="R36" s="14">
        <v>5</v>
      </c>
      <c r="S36" s="38">
        <v>5</v>
      </c>
    </row>
    <row r="37" spans="1:19" ht="15">
      <c r="A37" s="1" t="s">
        <v>49</v>
      </c>
      <c r="B37" s="15">
        <v>433</v>
      </c>
      <c r="C37" s="20">
        <v>0</v>
      </c>
      <c r="D37" s="20">
        <v>0.5</v>
      </c>
      <c r="E37" s="21">
        <v>25</v>
      </c>
      <c r="F37" s="13"/>
      <c r="G37" s="14"/>
      <c r="H37" s="14">
        <v>95</v>
      </c>
      <c r="I37" s="14"/>
      <c r="J37" s="14"/>
      <c r="K37" s="14"/>
      <c r="L37" s="14">
        <v>36</v>
      </c>
      <c r="M37" s="14">
        <v>55</v>
      </c>
      <c r="N37" s="14"/>
      <c r="O37" s="14"/>
      <c r="P37" s="14"/>
      <c r="Q37" s="14"/>
      <c r="R37" s="14"/>
      <c r="S37" s="38"/>
    </row>
    <row r="38" spans="1:19" ht="15">
      <c r="A38" s="1" t="s">
        <v>50</v>
      </c>
      <c r="B38" s="15">
        <v>698</v>
      </c>
      <c r="C38" s="20">
        <v>10.5</v>
      </c>
      <c r="D38" s="20">
        <v>17.6</v>
      </c>
      <c r="E38" s="21">
        <v>0</v>
      </c>
      <c r="F38" s="13"/>
      <c r="G38" s="14"/>
      <c r="H38" s="14"/>
      <c r="I38" s="14"/>
      <c r="J38" s="14"/>
      <c r="K38" s="14"/>
      <c r="L38" s="14"/>
      <c r="M38" s="14"/>
      <c r="N38" s="14"/>
      <c r="O38" s="14">
        <v>10</v>
      </c>
      <c r="P38" s="14"/>
      <c r="Q38" s="14"/>
      <c r="R38" s="14"/>
      <c r="S38" s="38"/>
    </row>
    <row r="39" spans="1:19" ht="15">
      <c r="A39" s="1" t="s">
        <v>51</v>
      </c>
      <c r="B39" s="15">
        <v>964</v>
      </c>
      <c r="C39" s="20">
        <v>18.5</v>
      </c>
      <c r="D39" s="20">
        <v>16</v>
      </c>
      <c r="E39" s="21">
        <v>0.1</v>
      </c>
      <c r="F39" s="13"/>
      <c r="G39" s="14"/>
      <c r="H39" s="14"/>
      <c r="I39" s="14"/>
      <c r="J39" s="14"/>
      <c r="K39" s="14">
        <v>16</v>
      </c>
      <c r="L39" s="14"/>
      <c r="M39" s="14"/>
      <c r="N39" s="14"/>
      <c r="O39" s="14">
        <v>8</v>
      </c>
      <c r="P39" s="14">
        <v>34</v>
      </c>
      <c r="Q39" s="14"/>
      <c r="R39" s="14">
        <v>7</v>
      </c>
      <c r="S39" s="38"/>
    </row>
    <row r="40" spans="1:19" ht="15">
      <c r="A40" s="1" t="s">
        <v>52</v>
      </c>
      <c r="B40" s="15">
        <v>1166</v>
      </c>
      <c r="C40" s="20">
        <v>27</v>
      </c>
      <c r="D40" s="20">
        <v>7.3</v>
      </c>
      <c r="E40" s="21">
        <v>2.5</v>
      </c>
      <c r="F40" s="13">
        <v>58</v>
      </c>
      <c r="G40" s="14">
        <v>10</v>
      </c>
      <c r="H40" s="14">
        <v>25</v>
      </c>
      <c r="I40" s="14"/>
      <c r="J40" s="14"/>
      <c r="K40" s="14"/>
      <c r="L40" s="14">
        <v>28</v>
      </c>
      <c r="M40" s="14">
        <v>28</v>
      </c>
      <c r="N40" s="14">
        <v>15</v>
      </c>
      <c r="O40" s="14"/>
      <c r="P40" s="14"/>
      <c r="Q40" s="14">
        <v>20</v>
      </c>
      <c r="R40" s="14">
        <v>12</v>
      </c>
      <c r="S40" s="38">
        <v>14</v>
      </c>
    </row>
    <row r="41" spans="1:19" ht="15">
      <c r="A41" s="1" t="s">
        <v>53</v>
      </c>
      <c r="B41" s="15">
        <v>197</v>
      </c>
      <c r="C41" s="20">
        <v>0.3</v>
      </c>
      <c r="D41" s="20">
        <v>0.9</v>
      </c>
      <c r="E41" s="21">
        <v>10.6</v>
      </c>
      <c r="F41" s="13"/>
      <c r="G41" s="14"/>
      <c r="H41" s="14"/>
      <c r="I41" s="14"/>
      <c r="J41" s="14">
        <v>50</v>
      </c>
      <c r="K41" s="14"/>
      <c r="L41" s="14"/>
      <c r="M41" s="14"/>
      <c r="N41" s="14"/>
      <c r="O41" s="14"/>
      <c r="P41" s="14">
        <v>30</v>
      </c>
      <c r="Q41" s="14"/>
      <c r="R41" s="14"/>
      <c r="S41" s="38"/>
    </row>
    <row r="42" spans="1:19" ht="15">
      <c r="A42" s="1" t="s">
        <v>54</v>
      </c>
      <c r="B42" s="15">
        <v>2255</v>
      </c>
      <c r="C42" s="20">
        <v>32</v>
      </c>
      <c r="D42" s="20">
        <v>7</v>
      </c>
      <c r="E42" s="21">
        <v>56</v>
      </c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v>37</v>
      </c>
      <c r="R42" s="14"/>
      <c r="S42" s="38"/>
    </row>
    <row r="43" spans="1:19" ht="15">
      <c r="A43" s="1" t="s">
        <v>55</v>
      </c>
      <c r="B43" s="15">
        <v>3150</v>
      </c>
      <c r="C43" s="20">
        <v>82.6</v>
      </c>
      <c r="D43" s="20">
        <v>0.6</v>
      </c>
      <c r="E43" s="21">
        <v>0.8</v>
      </c>
      <c r="F43" s="13">
        <v>17</v>
      </c>
      <c r="G43" s="14">
        <v>19</v>
      </c>
      <c r="H43" s="14">
        <v>13</v>
      </c>
      <c r="I43" s="14">
        <v>31</v>
      </c>
      <c r="J43" s="14">
        <v>27</v>
      </c>
      <c r="K43" s="14"/>
      <c r="L43" s="14"/>
      <c r="M43" s="14"/>
      <c r="N43" s="14">
        <v>13</v>
      </c>
      <c r="O43" s="14">
        <v>29</v>
      </c>
      <c r="P43" s="14">
        <v>10</v>
      </c>
      <c r="Q43" s="14">
        <v>3</v>
      </c>
      <c r="R43" s="14">
        <v>7</v>
      </c>
      <c r="S43" s="38">
        <v>22</v>
      </c>
    </row>
    <row r="44" spans="1:19" ht="15">
      <c r="A44" s="1" t="s">
        <v>56</v>
      </c>
      <c r="B44" s="15">
        <v>1343</v>
      </c>
      <c r="C44" s="20">
        <v>0</v>
      </c>
      <c r="D44" s="20">
        <v>0.3</v>
      </c>
      <c r="E44" s="21">
        <v>79.5</v>
      </c>
      <c r="F44" s="13"/>
      <c r="G44" s="14">
        <v>17</v>
      </c>
      <c r="H44" s="14">
        <v>19</v>
      </c>
      <c r="I44" s="14">
        <v>38</v>
      </c>
      <c r="J44" s="14">
        <v>39</v>
      </c>
      <c r="K44" s="14">
        <v>56</v>
      </c>
      <c r="L44" s="14">
        <v>21</v>
      </c>
      <c r="M44" s="14">
        <v>20</v>
      </c>
      <c r="N44" s="14">
        <v>21</v>
      </c>
      <c r="O44" s="14">
        <v>44</v>
      </c>
      <c r="P44" s="14">
        <v>13</v>
      </c>
      <c r="Q44" s="14">
        <v>6</v>
      </c>
      <c r="R44" s="14">
        <v>10</v>
      </c>
      <c r="S44" s="38">
        <v>39</v>
      </c>
    </row>
    <row r="45" spans="1:19" ht="15">
      <c r="A45" s="1" t="s">
        <v>57</v>
      </c>
      <c r="B45" s="15">
        <v>190</v>
      </c>
      <c r="C45" s="20">
        <v>1.5</v>
      </c>
      <c r="D45" s="20">
        <v>3.3</v>
      </c>
      <c r="E45" s="21">
        <v>4.8</v>
      </c>
      <c r="F45" s="13">
        <v>277</v>
      </c>
      <c r="G45" s="14">
        <v>751</v>
      </c>
      <c r="H45" s="14">
        <v>544</v>
      </c>
      <c r="I45" s="14">
        <v>509</v>
      </c>
      <c r="J45" s="14">
        <v>247</v>
      </c>
      <c r="K45" s="14"/>
      <c r="L45" s="14"/>
      <c r="M45" s="14"/>
      <c r="N45" s="14"/>
      <c r="O45" s="14">
        <v>331</v>
      </c>
      <c r="P45" s="14"/>
      <c r="Q45" s="14"/>
      <c r="R45" s="14">
        <v>298</v>
      </c>
      <c r="S45" s="38">
        <v>338</v>
      </c>
    </row>
    <row r="46" spans="1:19" ht="15">
      <c r="A46" s="1" t="s">
        <v>58</v>
      </c>
      <c r="B46" s="15">
        <v>1874</v>
      </c>
      <c r="C46" s="20">
        <v>25</v>
      </c>
      <c r="D46" s="20">
        <v>2.9</v>
      </c>
      <c r="E46" s="21">
        <v>52.4</v>
      </c>
      <c r="F46" s="13"/>
      <c r="G46" s="14"/>
      <c r="H46" s="14"/>
      <c r="I46" s="14"/>
      <c r="J46" s="14">
        <v>21</v>
      </c>
      <c r="K46" s="14"/>
      <c r="L46" s="14"/>
      <c r="M46" s="14"/>
      <c r="N46" s="14"/>
      <c r="O46" s="14"/>
      <c r="P46" s="14"/>
      <c r="Q46" s="14"/>
      <c r="R46" s="14"/>
      <c r="S46" s="38"/>
    </row>
    <row r="47" spans="1:19" ht="15">
      <c r="A47" s="1" t="s">
        <v>60</v>
      </c>
      <c r="B47" s="15">
        <v>460</v>
      </c>
      <c r="C47" s="20">
        <v>3.533333333333333</v>
      </c>
      <c r="D47" s="20">
        <v>3.9333333333333336</v>
      </c>
      <c r="E47" s="21">
        <v>14.799999999999999</v>
      </c>
      <c r="F47" s="13"/>
      <c r="G47" s="14"/>
      <c r="H47" s="14"/>
      <c r="I47" s="14"/>
      <c r="J47" s="14"/>
      <c r="K47" s="14"/>
      <c r="L47" s="14">
        <v>150</v>
      </c>
      <c r="M47" s="14"/>
      <c r="N47" s="14"/>
      <c r="O47" s="14"/>
      <c r="P47" s="14">
        <v>150</v>
      </c>
      <c r="Q47" s="14"/>
      <c r="R47" s="14"/>
      <c r="S47" s="38"/>
    </row>
    <row r="48" spans="1:19" ht="15">
      <c r="A48" s="1" t="s">
        <v>59</v>
      </c>
      <c r="B48" s="15">
        <v>807</v>
      </c>
      <c r="C48" s="20">
        <v>8.4</v>
      </c>
      <c r="D48" s="20">
        <v>4.5</v>
      </c>
      <c r="E48" s="21">
        <v>23.6</v>
      </c>
      <c r="F48" s="13"/>
      <c r="G48" s="14"/>
      <c r="H48" s="14"/>
      <c r="I48" s="14">
        <v>150</v>
      </c>
      <c r="J48" s="14"/>
      <c r="K48" s="14"/>
      <c r="L48" s="14"/>
      <c r="M48" s="14"/>
      <c r="N48" s="14"/>
      <c r="O48" s="14"/>
      <c r="P48" s="14"/>
      <c r="Q48" s="14"/>
      <c r="R48" s="14"/>
      <c r="S48" s="38"/>
    </row>
    <row r="49" spans="1:19" ht="15">
      <c r="A49" s="1" t="s">
        <v>61</v>
      </c>
      <c r="B49" s="15">
        <v>69</v>
      </c>
      <c r="C49" s="20">
        <v>0.2</v>
      </c>
      <c r="D49" s="20">
        <v>0.7</v>
      </c>
      <c r="E49" s="21">
        <v>2.6</v>
      </c>
      <c r="F49" s="13"/>
      <c r="G49" s="14"/>
      <c r="H49" s="14"/>
      <c r="I49" s="14"/>
      <c r="J49" s="14">
        <v>125</v>
      </c>
      <c r="K49" s="14"/>
      <c r="L49" s="14"/>
      <c r="M49" s="14"/>
      <c r="N49" s="14"/>
      <c r="O49" s="14"/>
      <c r="P49" s="14"/>
      <c r="Q49" s="14"/>
      <c r="R49" s="14"/>
      <c r="S49" s="38"/>
    </row>
    <row r="50" spans="1:19" ht="15">
      <c r="A50" s="1" t="s">
        <v>62</v>
      </c>
      <c r="B50" s="15">
        <v>2058</v>
      </c>
      <c r="C50" s="20">
        <v>24.6</v>
      </c>
      <c r="D50" s="20">
        <v>6</v>
      </c>
      <c r="E50" s="21">
        <v>59.7</v>
      </c>
      <c r="F50" s="13"/>
      <c r="G50" s="14"/>
      <c r="H50" s="14"/>
      <c r="I50" s="14">
        <v>95</v>
      </c>
      <c r="J50" s="14"/>
      <c r="K50" s="14"/>
      <c r="L50" s="14"/>
      <c r="M50" s="14"/>
      <c r="N50" s="14"/>
      <c r="O50" s="14"/>
      <c r="P50" s="14"/>
      <c r="Q50" s="14"/>
      <c r="R50" s="14"/>
      <c r="S50" s="38"/>
    </row>
    <row r="51" spans="1:19" ht="15">
      <c r="A51" s="1" t="s">
        <v>63</v>
      </c>
      <c r="B51" s="15">
        <v>65</v>
      </c>
      <c r="C51" s="20">
        <v>0.3</v>
      </c>
      <c r="D51" s="20">
        <v>0.8</v>
      </c>
      <c r="E51" s="21">
        <v>2.6</v>
      </c>
      <c r="F51" s="13">
        <v>79</v>
      </c>
      <c r="G51" s="14"/>
      <c r="H51" s="14">
        <v>77</v>
      </c>
      <c r="I51" s="14"/>
      <c r="J51" s="14"/>
      <c r="K51" s="14"/>
      <c r="L51" s="14">
        <v>54</v>
      </c>
      <c r="M51" s="14">
        <v>91</v>
      </c>
      <c r="N51" s="14">
        <v>67</v>
      </c>
      <c r="O51" s="14"/>
      <c r="P51" s="14"/>
      <c r="Q51" s="14">
        <v>86</v>
      </c>
      <c r="R51" s="14"/>
      <c r="S51" s="38"/>
    </row>
    <row r="52" spans="1:19" ht="15">
      <c r="A52" s="1" t="s">
        <v>64</v>
      </c>
      <c r="B52" s="15">
        <v>120</v>
      </c>
      <c r="C52" s="20">
        <v>0.2</v>
      </c>
      <c r="D52" s="20">
        <v>1.2</v>
      </c>
      <c r="E52" s="21">
        <v>5.2</v>
      </c>
      <c r="F52" s="13"/>
      <c r="G52" s="14"/>
      <c r="H52" s="14"/>
      <c r="I52" s="14"/>
      <c r="J52" s="14"/>
      <c r="K52" s="14">
        <v>203</v>
      </c>
      <c r="L52" s="14"/>
      <c r="M52" s="14"/>
      <c r="N52" s="14"/>
      <c r="O52" s="14"/>
      <c r="P52" s="14"/>
      <c r="Q52" s="14"/>
      <c r="R52" s="14"/>
      <c r="S52" s="38"/>
    </row>
    <row r="53" spans="1:19" ht="15">
      <c r="A53" s="1" t="s">
        <v>65</v>
      </c>
      <c r="B53" s="15">
        <v>1300</v>
      </c>
      <c r="C53" s="22">
        <v>3</v>
      </c>
      <c r="D53" s="22">
        <v>8</v>
      </c>
      <c r="E53" s="23">
        <v>58</v>
      </c>
      <c r="F53" s="13"/>
      <c r="G53" s="14"/>
      <c r="H53" s="14"/>
      <c r="I53" s="14"/>
      <c r="J53" s="14"/>
      <c r="K53" s="14"/>
      <c r="L53" s="14"/>
      <c r="M53" s="14"/>
      <c r="N53" s="14"/>
      <c r="O53" s="14">
        <v>95</v>
      </c>
      <c r="P53" s="14">
        <v>148</v>
      </c>
      <c r="Q53" s="14"/>
      <c r="R53" s="14"/>
      <c r="S53" s="38">
        <v>123</v>
      </c>
    </row>
    <row r="54" spans="1:19" ht="15">
      <c r="A54" s="1" t="s">
        <v>66</v>
      </c>
      <c r="B54" s="15">
        <v>2200</v>
      </c>
      <c r="C54" s="20">
        <v>47</v>
      </c>
      <c r="D54" s="20">
        <v>26.9</v>
      </c>
      <c r="E54" s="21">
        <v>0.2</v>
      </c>
      <c r="F54" s="13">
        <v>75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38"/>
    </row>
    <row r="55" spans="1:19" ht="15">
      <c r="A55" s="1" t="s">
        <v>67</v>
      </c>
      <c r="B55" s="15">
        <v>1371</v>
      </c>
      <c r="C55" s="20">
        <v>33</v>
      </c>
      <c r="D55" s="20">
        <v>3.3</v>
      </c>
      <c r="E55" s="21">
        <v>5.5</v>
      </c>
      <c r="F55" s="13"/>
      <c r="G55" s="14"/>
      <c r="H55" s="14"/>
      <c r="I55" s="14"/>
      <c r="J55" s="14"/>
      <c r="K55" s="14"/>
      <c r="L55" s="14">
        <v>13</v>
      </c>
      <c r="M55" s="14"/>
      <c r="N55" s="14"/>
      <c r="O55" s="14"/>
      <c r="P55" s="14"/>
      <c r="Q55" s="14"/>
      <c r="R55" s="14">
        <v>11</v>
      </c>
      <c r="S55" s="38"/>
    </row>
    <row r="56" spans="1:19" ht="15">
      <c r="A56" s="1" t="s">
        <v>68</v>
      </c>
      <c r="B56" s="15">
        <v>225</v>
      </c>
      <c r="C56" s="20">
        <v>0.3</v>
      </c>
      <c r="D56" s="20">
        <v>0.9</v>
      </c>
      <c r="E56" s="21">
        <v>11.7</v>
      </c>
      <c r="F56" s="13">
        <v>220</v>
      </c>
      <c r="G56" s="14">
        <v>213</v>
      </c>
      <c r="H56" s="14"/>
      <c r="I56" s="14"/>
      <c r="J56" s="14"/>
      <c r="K56" s="14"/>
      <c r="L56" s="14"/>
      <c r="M56" s="14"/>
      <c r="N56" s="14">
        <v>196</v>
      </c>
      <c r="O56" s="14"/>
      <c r="P56" s="14"/>
      <c r="Q56" s="14"/>
      <c r="R56" s="14"/>
      <c r="S56" s="38"/>
    </row>
    <row r="57" spans="1:19" ht="15">
      <c r="A57" s="1" t="s">
        <v>69</v>
      </c>
      <c r="B57" s="15">
        <v>103</v>
      </c>
      <c r="C57" s="20">
        <v>0.3</v>
      </c>
      <c r="D57" s="20">
        <v>1.1</v>
      </c>
      <c r="E57" s="21">
        <v>4.6</v>
      </c>
      <c r="F57" s="13">
        <v>142</v>
      </c>
      <c r="G57" s="14"/>
      <c r="H57" s="14">
        <v>169</v>
      </c>
      <c r="I57" s="14"/>
      <c r="J57" s="14"/>
      <c r="K57" s="14"/>
      <c r="L57" s="14">
        <v>157</v>
      </c>
      <c r="M57" s="14">
        <v>226</v>
      </c>
      <c r="N57" s="14">
        <v>158</v>
      </c>
      <c r="O57" s="14"/>
      <c r="P57" s="14">
        <v>82</v>
      </c>
      <c r="Q57" s="14">
        <v>156</v>
      </c>
      <c r="R57" s="14"/>
      <c r="S57" s="38"/>
    </row>
    <row r="58" spans="1:19" ht="15">
      <c r="A58" s="1" t="s">
        <v>70</v>
      </c>
      <c r="B58" s="15">
        <v>1218</v>
      </c>
      <c r="C58" s="20">
        <v>3.7</v>
      </c>
      <c r="D58" s="20">
        <v>9.5</v>
      </c>
      <c r="E58" s="21">
        <v>57</v>
      </c>
      <c r="F58" s="13"/>
      <c r="G58" s="14"/>
      <c r="H58" s="14"/>
      <c r="I58" s="14">
        <v>26</v>
      </c>
      <c r="J58" s="14">
        <v>18</v>
      </c>
      <c r="K58" s="14"/>
      <c r="L58" s="14"/>
      <c r="M58" s="14"/>
      <c r="N58" s="14"/>
      <c r="O58" s="14">
        <v>43</v>
      </c>
      <c r="P58" s="14"/>
      <c r="Q58" s="14"/>
      <c r="R58" s="14"/>
      <c r="S58" s="38"/>
    </row>
    <row r="59" spans="1:19" ht="15">
      <c r="A59" s="1" t="s">
        <v>71</v>
      </c>
      <c r="B59" s="15">
        <v>1181</v>
      </c>
      <c r="C59" s="20">
        <v>2.9</v>
      </c>
      <c r="D59" s="20">
        <v>9</v>
      </c>
      <c r="E59" s="21">
        <v>54.7</v>
      </c>
      <c r="F59" s="13"/>
      <c r="G59" s="14"/>
      <c r="H59" s="14"/>
      <c r="I59" s="14">
        <v>123</v>
      </c>
      <c r="J59" s="14"/>
      <c r="K59" s="14"/>
      <c r="L59" s="14"/>
      <c r="M59" s="14">
        <v>136</v>
      </c>
      <c r="N59" s="14">
        <v>58</v>
      </c>
      <c r="O59" s="14">
        <v>71</v>
      </c>
      <c r="P59" s="14"/>
      <c r="Q59" s="14">
        <v>27</v>
      </c>
      <c r="R59" s="14">
        <v>101</v>
      </c>
      <c r="S59" s="38"/>
    </row>
    <row r="60" spans="1:19" ht="15">
      <c r="A60" s="1" t="s">
        <v>72</v>
      </c>
      <c r="B60" s="15">
        <v>1320</v>
      </c>
      <c r="C60" s="22">
        <v>3</v>
      </c>
      <c r="D60" s="22">
        <v>8</v>
      </c>
      <c r="E60" s="23">
        <v>60</v>
      </c>
      <c r="F60" s="13"/>
      <c r="G60" s="14"/>
      <c r="H60" s="14"/>
      <c r="I60" s="14"/>
      <c r="J60" s="14"/>
      <c r="K60" s="14"/>
      <c r="L60" s="14"/>
      <c r="M60" s="14"/>
      <c r="N60" s="14"/>
      <c r="O60" s="14">
        <v>55</v>
      </c>
      <c r="P60" s="14"/>
      <c r="Q60" s="14">
        <v>55</v>
      </c>
      <c r="R60" s="14"/>
      <c r="S60" s="38"/>
    </row>
    <row r="61" spans="1:19" ht="15">
      <c r="A61" s="1" t="s">
        <v>73</v>
      </c>
      <c r="B61" s="16">
        <v>2960</v>
      </c>
      <c r="C61" s="22">
        <v>80</v>
      </c>
      <c r="D61" s="22">
        <v>0</v>
      </c>
      <c r="E61" s="23">
        <v>0</v>
      </c>
      <c r="F61" s="13"/>
      <c r="G61" s="14"/>
      <c r="H61" s="14"/>
      <c r="I61" s="14"/>
      <c r="J61" s="14">
        <v>20</v>
      </c>
      <c r="K61" s="14"/>
      <c r="L61" s="14"/>
      <c r="M61" s="14"/>
      <c r="N61" s="14"/>
      <c r="O61" s="14"/>
      <c r="P61" s="14"/>
      <c r="Q61" s="14"/>
      <c r="R61" s="14"/>
      <c r="S61" s="38"/>
    </row>
    <row r="62" spans="1:19" ht="15">
      <c r="A62" s="1" t="s">
        <v>74</v>
      </c>
      <c r="B62" s="15">
        <v>1485</v>
      </c>
      <c r="C62" s="24">
        <v>2.5</v>
      </c>
      <c r="D62" s="24">
        <v>11.5</v>
      </c>
      <c r="E62" s="25">
        <v>70.8</v>
      </c>
      <c r="F62" s="13"/>
      <c r="G62" s="14"/>
      <c r="H62" s="14"/>
      <c r="I62" s="14"/>
      <c r="J62" s="14"/>
      <c r="K62" s="14"/>
      <c r="L62" s="14"/>
      <c r="M62" s="14">
        <v>100</v>
      </c>
      <c r="N62" s="14"/>
      <c r="O62" s="14"/>
      <c r="P62" s="14"/>
      <c r="Q62" s="14"/>
      <c r="R62" s="14"/>
      <c r="S62" s="38"/>
    </row>
    <row r="63" spans="1:19" ht="15">
      <c r="A63" s="1" t="s">
        <v>75</v>
      </c>
      <c r="B63" s="15">
        <v>1337</v>
      </c>
      <c r="C63" s="20">
        <v>11.5</v>
      </c>
      <c r="D63" s="20">
        <v>4.5</v>
      </c>
      <c r="E63" s="21">
        <v>49.1</v>
      </c>
      <c r="F63" s="13"/>
      <c r="G63" s="14"/>
      <c r="H63" s="14"/>
      <c r="I63" s="14"/>
      <c r="J63" s="14">
        <v>40</v>
      </c>
      <c r="K63" s="14"/>
      <c r="L63" s="14"/>
      <c r="M63" s="14"/>
      <c r="N63" s="14"/>
      <c r="O63" s="14"/>
      <c r="P63" s="14"/>
      <c r="Q63" s="14"/>
      <c r="R63" s="14"/>
      <c r="S63" s="38"/>
    </row>
    <row r="64" spans="1:19" ht="15">
      <c r="A64" s="1" t="s">
        <v>76</v>
      </c>
      <c r="B64" s="15">
        <v>806</v>
      </c>
      <c r="C64" s="20">
        <v>13.6</v>
      </c>
      <c r="D64" s="20">
        <v>16.3</v>
      </c>
      <c r="E64" s="21">
        <v>0.1</v>
      </c>
      <c r="F64" s="13"/>
      <c r="G64" s="14"/>
      <c r="H64" s="14"/>
      <c r="I64" s="14">
        <v>92</v>
      </c>
      <c r="J64" s="14"/>
      <c r="K64" s="14"/>
      <c r="L64" s="14"/>
      <c r="M64" s="14"/>
      <c r="N64" s="14"/>
      <c r="O64" s="14"/>
      <c r="P64" s="14"/>
      <c r="Q64" s="14"/>
      <c r="R64" s="14"/>
      <c r="S64" s="38"/>
    </row>
    <row r="65" spans="1:19" ht="15">
      <c r="A65" s="1" t="s">
        <v>78</v>
      </c>
      <c r="B65" s="15">
        <v>491</v>
      </c>
      <c r="C65" s="20">
        <v>4</v>
      </c>
      <c r="D65" s="20">
        <v>16.5</v>
      </c>
      <c r="E65" s="21">
        <v>3.7</v>
      </c>
      <c r="F65" s="13"/>
      <c r="G65" s="14"/>
      <c r="H65" s="14"/>
      <c r="I65" s="14">
        <v>45</v>
      </c>
      <c r="J65" s="14"/>
      <c r="K65" s="14"/>
      <c r="L65" s="14"/>
      <c r="M65" s="14"/>
      <c r="N65" s="14"/>
      <c r="O65" s="14">
        <v>50</v>
      </c>
      <c r="P65" s="14"/>
      <c r="Q65" s="14"/>
      <c r="R65" s="14"/>
      <c r="S65" s="38"/>
    </row>
    <row r="66" spans="1:19" ht="15">
      <c r="A66" s="1" t="s">
        <v>77</v>
      </c>
      <c r="B66" s="15">
        <v>1735</v>
      </c>
      <c r="C66" s="20">
        <v>10</v>
      </c>
      <c r="D66" s="20">
        <v>11</v>
      </c>
      <c r="E66" s="21">
        <v>70</v>
      </c>
      <c r="F66" s="13"/>
      <c r="G66" s="14"/>
      <c r="H66" s="14"/>
      <c r="I66" s="14"/>
      <c r="J66" s="14">
        <v>5</v>
      </c>
      <c r="K66" s="14"/>
      <c r="L66" s="14"/>
      <c r="M66" s="14"/>
      <c r="N66" s="14"/>
      <c r="O66" s="14"/>
      <c r="P66" s="14"/>
      <c r="Q66" s="14"/>
      <c r="R66" s="14"/>
      <c r="S66" s="38"/>
    </row>
    <row r="67" spans="1:19" ht="15">
      <c r="A67" s="1" t="s">
        <v>79</v>
      </c>
      <c r="B67" s="15">
        <v>1250</v>
      </c>
      <c r="C67" s="20">
        <v>4.2</v>
      </c>
      <c r="D67" s="20">
        <v>8.6</v>
      </c>
      <c r="E67" s="21">
        <v>55.7</v>
      </c>
      <c r="F67" s="13">
        <v>158</v>
      </c>
      <c r="G67" s="14">
        <v>52</v>
      </c>
      <c r="H67" s="14">
        <v>97</v>
      </c>
      <c r="I67" s="14">
        <v>97</v>
      </c>
      <c r="J67" s="14">
        <v>45</v>
      </c>
      <c r="K67" s="14">
        <v>271</v>
      </c>
      <c r="L67" s="14">
        <v>156</v>
      </c>
      <c r="M67" s="14"/>
      <c r="N67" s="14"/>
      <c r="O67" s="14"/>
      <c r="P67" s="14"/>
      <c r="Q67" s="14">
        <v>111</v>
      </c>
      <c r="R67" s="14"/>
      <c r="S67" s="38">
        <v>77</v>
      </c>
    </row>
    <row r="68" spans="1:19" ht="15">
      <c r="A68" s="1" t="s">
        <v>80</v>
      </c>
      <c r="B68" s="15">
        <v>635</v>
      </c>
      <c r="C68" s="20">
        <v>11</v>
      </c>
      <c r="D68" s="20">
        <v>12.6</v>
      </c>
      <c r="E68" s="21">
        <v>0.8</v>
      </c>
      <c r="F68" s="13"/>
      <c r="G68" s="14">
        <v>65</v>
      </c>
      <c r="H68" s="14"/>
      <c r="I68" s="14"/>
      <c r="J68" s="14"/>
      <c r="K68" s="14"/>
      <c r="L68" s="14"/>
      <c r="M68" s="14"/>
      <c r="N68" s="14">
        <v>113</v>
      </c>
      <c r="O68" s="14"/>
      <c r="P68" s="14"/>
      <c r="Q68" s="14"/>
      <c r="R68" s="14"/>
      <c r="S68" s="38"/>
    </row>
    <row r="69" spans="1:19" ht="15">
      <c r="A69" s="1" t="s">
        <v>81</v>
      </c>
      <c r="B69" s="15">
        <v>751</v>
      </c>
      <c r="C69" s="20">
        <v>12.4</v>
      </c>
      <c r="D69" s="20">
        <v>16</v>
      </c>
      <c r="E69" s="21">
        <v>0.8</v>
      </c>
      <c r="F69" s="13"/>
      <c r="G69" s="14">
        <v>95</v>
      </c>
      <c r="H69" s="14"/>
      <c r="I69" s="14"/>
      <c r="J69" s="14"/>
      <c r="K69" s="14"/>
      <c r="L69" s="14">
        <v>46</v>
      </c>
      <c r="M69" s="14">
        <v>28</v>
      </c>
      <c r="N69" s="14">
        <v>128</v>
      </c>
      <c r="O69" s="14"/>
      <c r="P69" s="14"/>
      <c r="Q69" s="14">
        <v>56</v>
      </c>
      <c r="R69" s="14">
        <v>41</v>
      </c>
      <c r="S69" s="38">
        <v>73</v>
      </c>
    </row>
    <row r="70" spans="1:19" ht="15">
      <c r="A70" s="1" t="s">
        <v>82</v>
      </c>
      <c r="B70" s="15">
        <v>119</v>
      </c>
      <c r="C70" s="22">
        <v>0</v>
      </c>
      <c r="D70" s="22">
        <v>1</v>
      </c>
      <c r="E70" s="23">
        <v>6</v>
      </c>
      <c r="F70" s="13">
        <v>21</v>
      </c>
      <c r="G70" s="14"/>
      <c r="H70" s="14"/>
      <c r="I70" s="14">
        <v>84</v>
      </c>
      <c r="J70" s="14"/>
      <c r="K70" s="14"/>
      <c r="L70" s="14">
        <v>47</v>
      </c>
      <c r="M70" s="14">
        <v>70</v>
      </c>
      <c r="N70" s="14">
        <v>23</v>
      </c>
      <c r="O70" s="14"/>
      <c r="P70" s="14">
        <v>36</v>
      </c>
      <c r="Q70" s="14"/>
      <c r="R70" s="14">
        <v>64</v>
      </c>
      <c r="S70" s="38">
        <v>93</v>
      </c>
    </row>
    <row r="71" spans="1:19" ht="15">
      <c r="A71" s="1" t="s">
        <v>83</v>
      </c>
      <c r="B71" s="15">
        <v>304</v>
      </c>
      <c r="C71" s="20">
        <v>4.5</v>
      </c>
      <c r="D71" s="20">
        <v>1.9</v>
      </c>
      <c r="E71" s="21">
        <v>7</v>
      </c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>
        <v>80</v>
      </c>
      <c r="R71" s="14"/>
      <c r="S71" s="38"/>
    </row>
    <row r="72" spans="2:19" ht="15">
      <c r="B72" s="15"/>
      <c r="C72" s="20"/>
      <c r="D72" s="20"/>
      <c r="E72" s="21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38"/>
    </row>
    <row r="73" spans="1:19" ht="15">
      <c r="A73" s="1" t="s">
        <v>84</v>
      </c>
      <c r="B73" s="15">
        <v>230</v>
      </c>
      <c r="C73" s="20">
        <v>3</v>
      </c>
      <c r="D73" s="20">
        <v>1</v>
      </c>
      <c r="E73" s="21">
        <v>6</v>
      </c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250</v>
      </c>
      <c r="S73" s="38"/>
    </row>
    <row r="74" spans="1:19" ht="15">
      <c r="A74" s="1" t="s">
        <v>85</v>
      </c>
      <c r="B74" s="15">
        <v>550</v>
      </c>
      <c r="C74" s="20">
        <v>3.2</v>
      </c>
      <c r="D74" s="20">
        <v>2.3</v>
      </c>
      <c r="E74" s="21">
        <v>23.1</v>
      </c>
      <c r="F74" s="13"/>
      <c r="G74" s="14"/>
      <c r="H74" s="14"/>
      <c r="I74" s="14"/>
      <c r="J74" s="14"/>
      <c r="K74" s="14"/>
      <c r="L74" s="14"/>
      <c r="M74" s="14">
        <v>200</v>
      </c>
      <c r="N74" s="14"/>
      <c r="O74" s="14"/>
      <c r="P74" s="14"/>
      <c r="Q74" s="14"/>
      <c r="R74" s="14"/>
      <c r="S74" s="38"/>
    </row>
    <row r="75" spans="1:19" ht="15">
      <c r="A75" s="1" t="s">
        <v>86</v>
      </c>
      <c r="B75" s="16">
        <v>569</v>
      </c>
      <c r="C75" s="20">
        <v>5</v>
      </c>
      <c r="D75" s="20">
        <v>1.7</v>
      </c>
      <c r="E75" s="21">
        <v>21</v>
      </c>
      <c r="F75" s="13"/>
      <c r="G75" s="14"/>
      <c r="H75" s="14"/>
      <c r="I75" s="14"/>
      <c r="J75" s="14">
        <v>200</v>
      </c>
      <c r="K75" s="14"/>
      <c r="L75" s="14"/>
      <c r="M75" s="14"/>
      <c r="N75" s="14"/>
      <c r="O75" s="14"/>
      <c r="P75" s="14"/>
      <c r="Q75" s="14"/>
      <c r="R75" s="14"/>
      <c r="S75" s="38"/>
    </row>
    <row r="76" spans="1:19" ht="15">
      <c r="A76" s="1" t="s">
        <v>87</v>
      </c>
      <c r="B76" s="15">
        <v>290</v>
      </c>
      <c r="C76" s="20">
        <v>0.1</v>
      </c>
      <c r="D76" s="20">
        <v>2</v>
      </c>
      <c r="E76" s="21">
        <v>14.8</v>
      </c>
      <c r="F76" s="13">
        <v>200</v>
      </c>
      <c r="G76" s="14"/>
      <c r="H76" s="14"/>
      <c r="I76" s="14"/>
      <c r="J76" s="14">
        <v>200</v>
      </c>
      <c r="K76" s="14"/>
      <c r="L76" s="14"/>
      <c r="M76" s="14"/>
      <c r="N76" s="14">
        <v>250</v>
      </c>
      <c r="O76" s="14"/>
      <c r="P76" s="14">
        <v>250</v>
      </c>
      <c r="Q76" s="14">
        <v>300</v>
      </c>
      <c r="R76" s="14"/>
      <c r="S76" s="38"/>
    </row>
    <row r="77" spans="1:19" ht="15">
      <c r="A77" s="1" t="s">
        <v>108</v>
      </c>
      <c r="B77" s="15">
        <v>761</v>
      </c>
      <c r="C77" s="20">
        <v>14.7</v>
      </c>
      <c r="D77" s="20">
        <v>2.4</v>
      </c>
      <c r="E77" s="21">
        <v>10.3</v>
      </c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38">
        <v>20</v>
      </c>
    </row>
    <row r="78" spans="1:19" ht="15">
      <c r="A78" s="1" t="s">
        <v>88</v>
      </c>
      <c r="B78" s="15">
        <v>400</v>
      </c>
      <c r="C78" s="20">
        <v>5</v>
      </c>
      <c r="D78" s="20">
        <v>8</v>
      </c>
      <c r="E78" s="21">
        <v>4</v>
      </c>
      <c r="F78" s="13">
        <v>200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38"/>
    </row>
    <row r="79" spans="1:19" ht="15">
      <c r="A79" s="1" t="s">
        <v>89</v>
      </c>
      <c r="B79" s="15">
        <v>171</v>
      </c>
      <c r="C79" s="20">
        <v>0.3</v>
      </c>
      <c r="D79" s="20">
        <v>2.3</v>
      </c>
      <c r="E79" s="21">
        <v>7.1</v>
      </c>
      <c r="F79" s="13"/>
      <c r="G79" s="14"/>
      <c r="H79" s="14"/>
      <c r="I79" s="14"/>
      <c r="J79" s="14"/>
      <c r="K79" s="14"/>
      <c r="L79" s="14"/>
      <c r="M79" s="14">
        <v>100</v>
      </c>
      <c r="N79" s="14"/>
      <c r="O79" s="14"/>
      <c r="P79" s="14"/>
      <c r="Q79" s="14"/>
      <c r="R79" s="14"/>
      <c r="S79" s="38"/>
    </row>
    <row r="80" spans="1:19" ht="15">
      <c r="A80" s="1" t="s">
        <v>109</v>
      </c>
      <c r="B80" s="16">
        <v>206</v>
      </c>
      <c r="C80" s="22">
        <v>0.2</v>
      </c>
      <c r="D80" s="22">
        <v>4.6</v>
      </c>
      <c r="E80" s="23">
        <v>6.9</v>
      </c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38">
        <v>200</v>
      </c>
    </row>
    <row r="81" spans="1:19" ht="15">
      <c r="A81" s="1" t="s">
        <v>90</v>
      </c>
      <c r="B81" s="16">
        <v>368</v>
      </c>
      <c r="C81" s="22">
        <v>4</v>
      </c>
      <c r="D81" s="22">
        <v>10.3</v>
      </c>
      <c r="E81" s="23">
        <v>2.5</v>
      </c>
      <c r="F81" s="13"/>
      <c r="G81" s="14"/>
      <c r="H81" s="14"/>
      <c r="I81" s="14"/>
      <c r="J81" s="14"/>
      <c r="K81" s="14"/>
      <c r="L81" s="14"/>
      <c r="M81" s="14">
        <v>200</v>
      </c>
      <c r="N81" s="14"/>
      <c r="O81" s="14"/>
      <c r="P81" s="14"/>
      <c r="Q81" s="14"/>
      <c r="R81" s="14"/>
      <c r="S81" s="38"/>
    </row>
    <row r="82" spans="1:19" ht="15">
      <c r="A82" s="1" t="s">
        <v>91</v>
      </c>
      <c r="B82" s="16">
        <v>280</v>
      </c>
      <c r="C82" s="22">
        <v>3.2</v>
      </c>
      <c r="D82" s="22">
        <v>2.8</v>
      </c>
      <c r="E82" s="23">
        <v>5.6</v>
      </c>
      <c r="F82" s="13">
        <v>200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38"/>
    </row>
    <row r="83" spans="1:19" ht="15">
      <c r="A83" s="1" t="s">
        <v>92</v>
      </c>
      <c r="B83" s="15">
        <v>1000</v>
      </c>
      <c r="C83" s="20">
        <v>18</v>
      </c>
      <c r="D83" s="20">
        <v>18</v>
      </c>
      <c r="E83" s="21">
        <v>2</v>
      </c>
      <c r="F83" s="13"/>
      <c r="G83" s="14">
        <v>100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38"/>
    </row>
    <row r="84" spans="1:19" ht="15">
      <c r="A84" s="1" t="s">
        <v>93</v>
      </c>
      <c r="B84" s="15">
        <v>900</v>
      </c>
      <c r="C84" s="20">
        <v>15</v>
      </c>
      <c r="D84" s="20">
        <v>18</v>
      </c>
      <c r="E84" s="21">
        <v>2</v>
      </c>
      <c r="F84" s="13"/>
      <c r="G84" s="14"/>
      <c r="H84" s="14"/>
      <c r="I84" s="14"/>
      <c r="J84" s="14"/>
      <c r="K84" s="14"/>
      <c r="L84" s="14">
        <v>100</v>
      </c>
      <c r="M84" s="14"/>
      <c r="N84" s="14"/>
      <c r="O84" s="14"/>
      <c r="P84" s="14"/>
      <c r="Q84" s="14"/>
      <c r="R84" s="14"/>
      <c r="S84" s="38"/>
    </row>
    <row r="85" spans="1:19" ht="15">
      <c r="A85" s="1" t="s">
        <v>94</v>
      </c>
      <c r="B85" s="15">
        <v>248</v>
      </c>
      <c r="C85" s="20">
        <v>2</v>
      </c>
      <c r="D85" s="20">
        <v>2</v>
      </c>
      <c r="E85" s="21">
        <v>7.8</v>
      </c>
      <c r="F85" s="13"/>
      <c r="G85" s="14">
        <v>200</v>
      </c>
      <c r="H85" s="14"/>
      <c r="I85" s="14"/>
      <c r="J85" s="14"/>
      <c r="K85" s="14"/>
      <c r="L85" s="14"/>
      <c r="M85" s="14"/>
      <c r="N85" s="14">
        <v>200</v>
      </c>
      <c r="O85" s="14"/>
      <c r="P85" s="14"/>
      <c r="Q85" s="14"/>
      <c r="R85" s="14"/>
      <c r="S85" s="38"/>
    </row>
    <row r="86" spans="1:19" ht="15">
      <c r="A86" s="1" t="s">
        <v>95</v>
      </c>
      <c r="B86" s="15">
        <v>505</v>
      </c>
      <c r="C86" s="20">
        <v>4</v>
      </c>
      <c r="D86" s="20">
        <v>6</v>
      </c>
      <c r="E86" s="21">
        <v>15</v>
      </c>
      <c r="F86" s="13"/>
      <c r="G86" s="14"/>
      <c r="H86" s="14"/>
      <c r="I86" s="14"/>
      <c r="J86" s="14"/>
      <c r="K86" s="14"/>
      <c r="L86" s="14">
        <v>200</v>
      </c>
      <c r="M86" s="14"/>
      <c r="N86" s="14"/>
      <c r="O86" s="14"/>
      <c r="P86" s="14"/>
      <c r="Q86" s="14"/>
      <c r="R86" s="14"/>
      <c r="S86" s="38"/>
    </row>
    <row r="87" spans="1:19" ht="15">
      <c r="A87" s="1" t="s">
        <v>96</v>
      </c>
      <c r="B87" s="15">
        <v>510</v>
      </c>
      <c r="C87" s="20">
        <v>1.6</v>
      </c>
      <c r="D87" s="20">
        <v>7.8</v>
      </c>
      <c r="E87" s="21">
        <v>18.8</v>
      </c>
      <c r="F87" s="13"/>
      <c r="G87" s="14"/>
      <c r="H87" s="14">
        <v>100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38"/>
    </row>
    <row r="88" spans="1:19" ht="15">
      <c r="A88" s="1" t="s">
        <v>97</v>
      </c>
      <c r="B88" s="15">
        <v>553</v>
      </c>
      <c r="C88" s="20">
        <v>1</v>
      </c>
      <c r="D88" s="20">
        <v>29</v>
      </c>
      <c r="E88" s="21">
        <v>0</v>
      </c>
      <c r="F88" s="13"/>
      <c r="G88" s="14"/>
      <c r="H88" s="14"/>
      <c r="I88" s="14"/>
      <c r="J88" s="14"/>
      <c r="K88" s="14"/>
      <c r="L88" s="14"/>
      <c r="M88" s="14">
        <v>100</v>
      </c>
      <c r="N88" s="14"/>
      <c r="O88" s="14"/>
      <c r="P88" s="14"/>
      <c r="Q88" s="14"/>
      <c r="R88" s="14"/>
      <c r="S88" s="38"/>
    </row>
    <row r="89" spans="1:19" ht="15">
      <c r="A89" s="1" t="s">
        <v>98</v>
      </c>
      <c r="B89" s="15">
        <v>502</v>
      </c>
      <c r="C89" s="20">
        <v>5.8</v>
      </c>
      <c r="D89" s="20">
        <v>4.8</v>
      </c>
      <c r="E89" s="21">
        <v>12.1</v>
      </c>
      <c r="F89" s="13"/>
      <c r="G89" s="14"/>
      <c r="H89" s="14"/>
      <c r="I89" s="14"/>
      <c r="J89" s="14"/>
      <c r="K89" s="14">
        <v>150</v>
      </c>
      <c r="L89" s="14"/>
      <c r="M89" s="14"/>
      <c r="N89" s="14">
        <v>100</v>
      </c>
      <c r="O89" s="14"/>
      <c r="P89" s="14"/>
      <c r="Q89" s="14"/>
      <c r="R89" s="14"/>
      <c r="S89" s="38"/>
    </row>
    <row r="90" spans="1:19" ht="15">
      <c r="A90" s="1" t="s">
        <v>110</v>
      </c>
      <c r="B90" s="16">
        <v>633</v>
      </c>
      <c r="C90" s="20">
        <v>8</v>
      </c>
      <c r="D90" s="20">
        <v>4.8</v>
      </c>
      <c r="E90" s="21">
        <v>15</v>
      </c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100</v>
      </c>
      <c r="S90" s="38">
        <v>75</v>
      </c>
    </row>
    <row r="91" spans="1:19" ht="15">
      <c r="A91" s="1" t="s">
        <v>99</v>
      </c>
      <c r="B91" s="15">
        <v>1140</v>
      </c>
      <c r="C91" s="20">
        <v>3</v>
      </c>
      <c r="D91" s="20">
        <v>7</v>
      </c>
      <c r="E91" s="21">
        <v>52</v>
      </c>
      <c r="F91" s="13"/>
      <c r="G91" s="14"/>
      <c r="H91" s="14"/>
      <c r="I91" s="14">
        <v>175</v>
      </c>
      <c r="J91" s="14"/>
      <c r="K91" s="14"/>
      <c r="L91" s="14"/>
      <c r="M91" s="14"/>
      <c r="N91" s="14"/>
      <c r="O91" s="14">
        <v>175</v>
      </c>
      <c r="P91" s="14"/>
      <c r="Q91" s="14"/>
      <c r="R91" s="14"/>
      <c r="S91" s="38"/>
    </row>
    <row r="92" spans="1:19" ht="15">
      <c r="A92" s="1" t="s">
        <v>115</v>
      </c>
      <c r="B92" s="16">
        <v>500</v>
      </c>
      <c r="C92" s="20">
        <v>8</v>
      </c>
      <c r="D92" s="20">
        <v>3</v>
      </c>
      <c r="E92" s="21">
        <v>9</v>
      </c>
      <c r="F92" s="13"/>
      <c r="G92" s="14"/>
      <c r="H92" s="14"/>
      <c r="I92" s="14"/>
      <c r="J92" s="14">
        <v>300</v>
      </c>
      <c r="K92" s="14"/>
      <c r="L92" s="14"/>
      <c r="M92" s="14"/>
      <c r="N92" s="14"/>
      <c r="O92" s="14"/>
      <c r="P92" s="14"/>
      <c r="Q92" s="14"/>
      <c r="R92" s="14"/>
      <c r="S92" s="38"/>
    </row>
    <row r="93" spans="1:19" ht="15">
      <c r="A93" s="1" t="s">
        <v>100</v>
      </c>
      <c r="B93" s="17">
        <v>520</v>
      </c>
      <c r="C93" s="20">
        <v>0.3</v>
      </c>
      <c r="D93" s="20">
        <v>2.4</v>
      </c>
      <c r="E93" s="21">
        <v>27.6</v>
      </c>
      <c r="F93" s="13"/>
      <c r="G93" s="14">
        <v>200</v>
      </c>
      <c r="H93" s="14">
        <v>250</v>
      </c>
      <c r="I93" s="14"/>
      <c r="J93" s="14"/>
      <c r="K93" s="14">
        <v>200</v>
      </c>
      <c r="L93" s="14">
        <v>200</v>
      </c>
      <c r="M93" s="14"/>
      <c r="N93" s="14"/>
      <c r="O93" s="14"/>
      <c r="P93" s="14"/>
      <c r="Q93" s="14"/>
      <c r="R93" s="14">
        <v>200</v>
      </c>
      <c r="S93" s="38"/>
    </row>
    <row r="94" spans="1:19" ht="15">
      <c r="A94" s="1" t="s">
        <v>101</v>
      </c>
      <c r="B94" s="16">
        <v>1046</v>
      </c>
      <c r="C94" s="20">
        <v>20</v>
      </c>
      <c r="D94" s="20">
        <v>16</v>
      </c>
      <c r="E94" s="21">
        <v>2</v>
      </c>
      <c r="F94" s="13"/>
      <c r="G94" s="14"/>
      <c r="H94" s="14"/>
      <c r="I94" s="14"/>
      <c r="J94" s="14">
        <v>150</v>
      </c>
      <c r="K94" s="14"/>
      <c r="L94" s="14"/>
      <c r="M94" s="14"/>
      <c r="N94" s="14"/>
      <c r="O94" s="14"/>
      <c r="P94" s="14"/>
      <c r="Q94" s="14"/>
      <c r="R94" s="14"/>
      <c r="S94" s="38"/>
    </row>
    <row r="95" spans="1:19" ht="15">
      <c r="A95" s="1" t="s">
        <v>102</v>
      </c>
      <c r="B95" s="17">
        <v>300</v>
      </c>
      <c r="C95" s="20">
        <v>4</v>
      </c>
      <c r="D95" s="20">
        <v>2</v>
      </c>
      <c r="E95" s="21">
        <v>7</v>
      </c>
      <c r="F95" s="13"/>
      <c r="G95" s="14"/>
      <c r="H95" s="14"/>
      <c r="I95" s="14"/>
      <c r="J95" s="14"/>
      <c r="K95" s="14"/>
      <c r="L95" s="14"/>
      <c r="M95" s="14"/>
      <c r="N95" s="14"/>
      <c r="O95" s="14">
        <v>250</v>
      </c>
      <c r="P95" s="14"/>
      <c r="Q95" s="14"/>
      <c r="R95" s="14"/>
      <c r="S95" s="38"/>
    </row>
    <row r="96" spans="1:19" ht="15">
      <c r="A96" s="1" t="s">
        <v>103</v>
      </c>
      <c r="B96" s="15">
        <v>1160</v>
      </c>
      <c r="C96" s="20">
        <v>29.2</v>
      </c>
      <c r="D96" s="20">
        <v>4.6</v>
      </c>
      <c r="E96" s="21">
        <v>0.1</v>
      </c>
      <c r="F96" s="13"/>
      <c r="G96" s="14"/>
      <c r="H96" s="14"/>
      <c r="I96" s="14"/>
      <c r="J96" s="14">
        <v>100</v>
      </c>
      <c r="K96" s="14"/>
      <c r="L96" s="14"/>
      <c r="M96" s="14"/>
      <c r="N96" s="14"/>
      <c r="O96" s="14"/>
      <c r="P96" s="14">
        <v>100</v>
      </c>
      <c r="Q96" s="14">
        <v>100</v>
      </c>
      <c r="R96" s="14"/>
      <c r="S96" s="38"/>
    </row>
    <row r="97" spans="1:19" ht="15">
      <c r="A97" s="1" t="s">
        <v>104</v>
      </c>
      <c r="B97" s="15">
        <v>305</v>
      </c>
      <c r="C97" s="20">
        <v>3.2</v>
      </c>
      <c r="D97" s="20">
        <v>6</v>
      </c>
      <c r="E97" s="21">
        <v>5</v>
      </c>
      <c r="F97" s="13"/>
      <c r="G97" s="14"/>
      <c r="H97" s="14"/>
      <c r="I97" s="14"/>
      <c r="J97" s="14">
        <v>250</v>
      </c>
      <c r="K97" s="14"/>
      <c r="L97" s="14"/>
      <c r="M97" s="14"/>
      <c r="N97" s="14"/>
      <c r="O97" s="14"/>
      <c r="P97" s="14">
        <v>300</v>
      </c>
      <c r="Q97" s="14">
        <v>300</v>
      </c>
      <c r="R97" s="14"/>
      <c r="S97" s="38"/>
    </row>
    <row r="98" spans="1:19" ht="15">
      <c r="A98" s="1" t="s">
        <v>105</v>
      </c>
      <c r="B98" s="15">
        <v>483</v>
      </c>
      <c r="C98" s="20">
        <v>0.5</v>
      </c>
      <c r="D98" s="20">
        <v>3.6</v>
      </c>
      <c r="E98" s="21">
        <v>24</v>
      </c>
      <c r="F98" s="15"/>
      <c r="G98" s="26"/>
      <c r="H98" s="26"/>
      <c r="I98" s="26"/>
      <c r="J98" s="26"/>
      <c r="K98" s="26">
        <v>200</v>
      </c>
      <c r="L98" s="26"/>
      <c r="M98" s="26"/>
      <c r="N98" s="26"/>
      <c r="O98" s="26"/>
      <c r="P98" s="26"/>
      <c r="Q98" s="26"/>
      <c r="R98" s="26"/>
      <c r="S98" s="38"/>
    </row>
    <row r="99" spans="1:19" ht="15">
      <c r="A99" s="1" t="s">
        <v>111</v>
      </c>
      <c r="B99" s="15">
        <v>189</v>
      </c>
      <c r="C99" s="20">
        <v>0.5</v>
      </c>
      <c r="D99" s="20">
        <v>2</v>
      </c>
      <c r="E99" s="21">
        <v>8</v>
      </c>
      <c r="F99" s="1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8">
        <v>250</v>
      </c>
    </row>
    <row r="100" spans="1:19" ht="15">
      <c r="A100" s="1" t="s">
        <v>106</v>
      </c>
      <c r="B100" s="15">
        <v>240</v>
      </c>
      <c r="C100" s="20">
        <v>1</v>
      </c>
      <c r="D100" s="20">
        <v>3</v>
      </c>
      <c r="E100" s="21">
        <v>9</v>
      </c>
      <c r="F100" s="15"/>
      <c r="G100" s="26"/>
      <c r="H100" s="26">
        <v>200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3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2012-02-21T10:32:31Z</dcterms:created>
  <dcterms:modified xsi:type="dcterms:W3CDTF">2012-02-21T19:05:26Z</dcterms:modified>
  <cp:category/>
  <cp:version/>
  <cp:contentType/>
  <cp:contentStatus/>
</cp:coreProperties>
</file>